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3460" windowHeight="14190" activeTab="4"/>
  </bookViews>
  <sheets>
    <sheet name="Grundlagen" sheetId="1" r:id="rId1"/>
    <sheet name="StE Gemeinsam" sheetId="2" r:id="rId2"/>
    <sheet name="StE überl Ehegatte" sheetId="3" r:id="rId3"/>
    <sheet name="StE Erbengemeinschaft" sheetId="4" r:id="rId4"/>
    <sheet name="Zusammenfassung" sheetId="5" r:id="rId5"/>
  </sheets>
  <calcPr calcId="145621"/>
</workbook>
</file>

<file path=xl/calcChain.xml><?xml version="1.0" encoding="utf-8"?>
<calcChain xmlns="http://schemas.openxmlformats.org/spreadsheetml/2006/main">
  <c r="E83" i="1" l="1"/>
  <c r="D19" i="3" l="1"/>
  <c r="C19" i="3"/>
  <c r="E19" i="3"/>
  <c r="E21" i="3" s="1"/>
  <c r="D39" i="4"/>
  <c r="C39" i="4"/>
  <c r="E39" i="4"/>
  <c r="F39" i="4"/>
  <c r="H51" i="5"/>
  <c r="D51" i="5"/>
  <c r="G50" i="5"/>
  <c r="C50" i="5"/>
  <c r="F53" i="2"/>
  <c r="E53" i="2"/>
  <c r="D53" i="2"/>
  <c r="C53" i="2"/>
  <c r="C50" i="1"/>
  <c r="D50" i="1"/>
  <c r="C61" i="1" s="1"/>
  <c r="F50" i="1"/>
  <c r="D64" i="1" s="1"/>
  <c r="C64" i="1" s="1"/>
  <c r="H55" i="5" l="1"/>
  <c r="F49" i="5" s="1"/>
  <c r="F51" i="5" s="1"/>
  <c r="H54" i="5"/>
  <c r="H56" i="5" s="1"/>
  <c r="G55" i="5"/>
  <c r="E49" i="5" s="1"/>
  <c r="E50" i="5" s="1"/>
  <c r="G54" i="5"/>
  <c r="C40" i="4"/>
  <c r="E55" i="2"/>
  <c r="C54" i="2"/>
  <c r="C20" i="3"/>
  <c r="E40" i="4"/>
  <c r="G50" i="1"/>
  <c r="D61" i="1"/>
  <c r="D65" i="1" s="1"/>
  <c r="C80" i="1" s="1"/>
  <c r="C65" i="1"/>
  <c r="C69" i="1" s="1"/>
  <c r="C72" i="1" s="1"/>
  <c r="C75" i="1" s="1"/>
  <c r="E42" i="4" l="1"/>
  <c r="E44" i="4" s="1"/>
  <c r="E43" i="4"/>
  <c r="C42" i="4"/>
  <c r="C44" i="4" s="1"/>
  <c r="C43" i="4"/>
  <c r="C81" i="1"/>
  <c r="G75" i="1" s="1"/>
  <c r="D76" i="1"/>
  <c r="D82" i="1" s="1"/>
  <c r="G76" i="1" s="1"/>
  <c r="G77" i="1" l="1"/>
  <c r="G80" i="1" s="1"/>
  <c r="E82" i="1" l="1"/>
</calcChain>
</file>

<file path=xl/sharedStrings.xml><?xml version="1.0" encoding="utf-8"?>
<sst xmlns="http://schemas.openxmlformats.org/spreadsheetml/2006/main" count="314" uniqueCount="183">
  <si>
    <t>Eigengut</t>
  </si>
  <si>
    <t xml:space="preserve"> Vermögen Ehefrau</t>
  </si>
  <si>
    <t xml:space="preserve"> Vermögen Ehemann</t>
  </si>
  <si>
    <t>Errungensch.</t>
  </si>
  <si>
    <t>- Marchzins 12.09.</t>
  </si>
  <si>
    <t>- Zins 1.1.-31.12.</t>
  </si>
  <si>
    <t>- VSt 1.1.-31.12.</t>
  </si>
  <si>
    <t>- Spesen 1.1.-31.12</t>
  </si>
  <si>
    <t xml:space="preserve">- Amtl. Wert </t>
  </si>
  <si>
    <t>- Hypothek</t>
  </si>
  <si>
    <t>- Eigenmietwert bis 12.09.</t>
  </si>
  <si>
    <t>- Hypozins 13.09.-31.12.</t>
  </si>
  <si>
    <t>- Eigenmietw. 13.09.-31.12.</t>
  </si>
  <si>
    <t>- Liegenschaftsunterhalt</t>
  </si>
  <si>
    <t>Sparkonto UBS Frau</t>
  </si>
  <si>
    <t>Sparkonto UBS Mann</t>
  </si>
  <si>
    <t>Aktien UBS Mann</t>
  </si>
  <si>
    <t>- Hypozins 1.1.-30.06.</t>
  </si>
  <si>
    <t>- Hypozins 1.7.-12.09.</t>
  </si>
  <si>
    <t>- Hypozins 1.7.-31.12.</t>
  </si>
  <si>
    <t xml:space="preserve">- Eigenmietwert ganz </t>
  </si>
  <si>
    <t>- Prämie Geb.vers. 1.1.</t>
  </si>
  <si>
    <t>Sparkonto BEKB Frau</t>
  </si>
  <si>
    <t>Dividende 01.05.</t>
  </si>
  <si>
    <t>StE Gemeinsam
01.01. bis 12.09.</t>
  </si>
  <si>
    <t>StE Erbengemeinschaft
13.09. bis 31.12.</t>
  </si>
  <si>
    <t>Vermögen per 31.12.</t>
  </si>
  <si>
    <t>Aktiven</t>
  </si>
  <si>
    <t>Passiven</t>
  </si>
  <si>
    <t xml:space="preserve">Einkommen  </t>
  </si>
  <si>
    <t>Ausgaben</t>
  </si>
  <si>
    <t>Einkommen 13.09. - 31.12.</t>
  </si>
  <si>
    <t>Einkommen 13.09. - 31.12.
13.09. - 31.12.</t>
  </si>
  <si>
    <t>Einkommen 1.1. - 12.09.</t>
  </si>
  <si>
    <t>Vermögen per 12.09.</t>
  </si>
  <si>
    <t>Einnahmen</t>
  </si>
  <si>
    <t>Grundlagen</t>
  </si>
  <si>
    <t xml:space="preserve">- Eigenmietwert 6'000/Jahr </t>
  </si>
  <si>
    <t xml:space="preserve">   6'000 : 12 x 8</t>
  </si>
  <si>
    <t>Total</t>
  </si>
  <si>
    <t>Ansprüche aus Güterrecht:</t>
  </si>
  <si>
    <t>Ehefrau:</t>
  </si>
  <si>
    <t>- Ihr Eigengut</t>
  </si>
  <si>
    <t>Ehefrau</t>
  </si>
  <si>
    <t>Ehemann</t>
  </si>
  <si>
    <t>- 1/2 Vorschlag Frau</t>
  </si>
  <si>
    <t>Ehemann:</t>
  </si>
  <si>
    <t>- Sein Eigengut</t>
  </si>
  <si>
    <t>- 1/2 Vorschlag Mann</t>
  </si>
  <si>
    <t>Nachlassvermögen</t>
  </si>
  <si>
    <t>(= Vermögen Ehefrau)</t>
  </si>
  <si>
    <t>Guthaben Krankenkasse</t>
  </si>
  <si>
    <t>Kurrentschulden</t>
  </si>
  <si>
    <t>Todesfall- und Bestattungsk.</t>
  </si>
  <si>
    <t>Rückstellungen</t>
  </si>
  <si>
    <t>Reines Nachlassvermögen</t>
  </si>
  <si>
    <t>Kinder</t>
  </si>
  <si>
    <t>oder pro Kind je Fr. 83'258.75</t>
  </si>
  <si>
    <t>+ sein Eigengut</t>
  </si>
  <si>
    <t>Total Ansprüche Ehemann</t>
  </si>
  <si>
    <t>Total Ansprüche Kinder</t>
  </si>
  <si>
    <t>Anteile in % am ehelichen Reinvermögen</t>
  </si>
  <si>
    <t>1/2 Anteil reines Nachlassverm.</t>
  </si>
  <si>
    <t>Ansprüche Ehemann:</t>
  </si>
  <si>
    <t>Erbteile:</t>
  </si>
  <si>
    <t>Berechnung Nachlassverm.</t>
  </si>
  <si>
    <t>+ sein Vorschlagsanteil</t>
  </si>
  <si>
    <t>Anspr. Mann</t>
  </si>
  <si>
    <t>Anspr. Kinder</t>
  </si>
  <si>
    <t>= ehel. ReinVer.</t>
  </si>
  <si>
    <t>Total Ansprüche</t>
  </si>
  <si>
    <t>= Total Anspr.</t>
  </si>
  <si>
    <t>( 6'000 : 12 x 8)</t>
  </si>
  <si>
    <t>Steuerwert</t>
  </si>
  <si>
    <t>Hypothek</t>
  </si>
  <si>
    <t>Einkommen (Nur das vom 1.1.</t>
  </si>
  <si>
    <t>bis 12.9. effektiv erhaltene Ein-</t>
  </si>
  <si>
    <t>kommen bzw. bezahlte Kosten!)</t>
  </si>
  <si>
    <t>Vermögen per Todestag 12.9.</t>
  </si>
  <si>
    <t>a</t>
  </si>
  <si>
    <t>b</t>
  </si>
  <si>
    <t>- Eigenmietwert ganz 6'000.--</t>
  </si>
  <si>
    <t>AHV Frau, 1'800 / Monat</t>
  </si>
  <si>
    <t>AHV Mann, 1'800 / Monat</t>
  </si>
  <si>
    <t>zahlbar monatlich im Voraus</t>
  </si>
  <si>
    <t>Die Steuerverwaltung ergänzt bzw. korrigiert beim Einkommen und Vermögen die zulässigen Abzüge!</t>
  </si>
  <si>
    <t>Seldwyla GB 600, Frau:</t>
  </si>
  <si>
    <t>Zusammenfassung</t>
  </si>
  <si>
    <t>Gemeinsam</t>
  </si>
  <si>
    <t>Eink.</t>
  </si>
  <si>
    <t>Verm.</t>
  </si>
  <si>
    <t>KK-Prämien Frau</t>
  </si>
  <si>
    <t>KK-Prämien Mann</t>
  </si>
  <si>
    <t>KK-Prämie Frau</t>
  </si>
  <si>
    <t>KK-Prämie Mann</t>
  </si>
  <si>
    <t>Todesfallkosten</t>
  </si>
  <si>
    <t>Total Einkommen</t>
  </si>
  <si>
    <t>Total Vermögen</t>
  </si>
  <si>
    <t>AHV Witwer, 2'800 / Mt.</t>
  </si>
  <si>
    <t>KK-Prämie Frau 1'200 / Monat</t>
  </si>
  <si>
    <t>KK-Prämie Mann 1'200 / Monat</t>
  </si>
  <si>
    <t>(zahlbar monatlich im Voraus)</t>
  </si>
  <si>
    <t>- Eigenmietwert ganz 6'000</t>
  </si>
  <si>
    <t>Kinder 34,2169674 %</t>
  </si>
  <si>
    <t>Ehemann 65,7830326 %</t>
  </si>
  <si>
    <t>Ab StE Erbengemeinschaft</t>
  </si>
  <si>
    <t>AHV Witwer, 2'800 / Monat</t>
  </si>
  <si>
    <t>KK-Prämien Mann, 1'200 / Mt.</t>
  </si>
  <si>
    <t>Anteil Vermögensertrag Kinder</t>
  </si>
  <si>
    <t>StE Überlebender Mann 
13.09. bis 31.12.</t>
  </si>
  <si>
    <t>Seldwyla GB 600, Frau</t>
  </si>
  <si>
    <t>- Prämie Geb.vers. 1.1. bez.</t>
  </si>
  <si>
    <t>Kapital per 12.09.</t>
  </si>
  <si>
    <t>Steuerwert per 12.09.</t>
  </si>
  <si>
    <t>(Rückschlag wäre eine negative Errungenschaft, Keine Teilung)</t>
  </si>
  <si>
    <t>Beide Errungenschaften sind positiv und heissen deshalb Vorschlag; Teilung je 1/2</t>
  </si>
  <si>
    <t>AHV-Rente Frau</t>
  </si>
  <si>
    <t>AHV-Rente Mann</t>
  </si>
  <si>
    <t>AHV-Rente Witwer</t>
  </si>
  <si>
    <t>Kontrollrechnung:</t>
  </si>
  <si>
    <t>+ Todesfallko.</t>
  </si>
  <si>
    <t>+ Rückstellungen</t>
  </si>
  <si>
    <t>Eheliches</t>
  </si>
  <si>
    <t>Reinverm.</t>
  </si>
  <si>
    <t>Eheliches Reinvermögen = Eigengüter Frau und Mann + Errungenschaften Frau und Mann</t>
  </si>
  <si>
    <t>Einkommen Beide Netto</t>
  </si>
  <si>
    <t>Vermögen Beide Netto</t>
  </si>
  <si>
    <t>Einkommen Mann Netto</t>
  </si>
  <si>
    <t>Vermögen Mann Netto</t>
  </si>
  <si>
    <t>Das gesamte Vermögen des Ehemannes besteht aus seiner Errungenschaft.</t>
  </si>
  <si>
    <t>1/2 Eigengut der Ehefrau</t>
  </si>
  <si>
    <t>Aus Erbrecht:</t>
  </si>
  <si>
    <t>Aus Güterrecht:</t>
  </si>
  <si>
    <t>Aus diesem Grund muss die Verteilung von Einkommen und Vermögen</t>
  </si>
  <si>
    <t>entsprechend der prozentualen Anteile im Inventar erfolgen.</t>
  </si>
  <si>
    <t>Die güter- und erbrechtlichen Ansprüche des überlebenden Ehemannes umfassen:</t>
  </si>
  <si>
    <t>WS-Depot UBS Mann</t>
  </si>
  <si>
    <t>- Verwaltungskosten, bez. 30.6.</t>
  </si>
  <si>
    <t>- Ertrag 15.10. - 31.12</t>
  </si>
  <si>
    <t>WS-Depot UBS, Mann</t>
  </si>
  <si>
    <t>- Verwaltungskosten</t>
  </si>
  <si>
    <t>- Ertrag 15.10. - 31.12.</t>
  </si>
  <si>
    <t>WS-Depot UBS AG, Mann</t>
  </si>
  <si>
    <t>- Verwaltungskosten 30.6.</t>
  </si>
  <si>
    <t>Ansprüche Kinder: 34.2169674%</t>
  </si>
  <si>
    <t>Anspruch Ehemann 65.7830326%</t>
  </si>
  <si>
    <t>Total wie oben</t>
  </si>
  <si>
    <t>Einkommen / Vermögen netto</t>
  </si>
  <si>
    <r>
      <rPr>
        <b/>
        <sz val="12"/>
        <color theme="1"/>
        <rFont val="Times New Roman"/>
        <family val="1"/>
      </rPr>
      <t>Sparkonto</t>
    </r>
    <r>
      <rPr>
        <sz val="12"/>
        <color theme="1"/>
        <rFont val="Times New Roman"/>
        <family val="2"/>
      </rPr>
      <t xml:space="preserve"> BEKB Frau</t>
    </r>
  </si>
  <si>
    <r>
      <rPr>
        <b/>
        <sz val="12"/>
        <color theme="1"/>
        <rFont val="Times New Roman"/>
        <family val="1"/>
      </rPr>
      <t>Seldwyla GB 600</t>
    </r>
    <r>
      <rPr>
        <sz val="12"/>
        <color theme="1"/>
        <rFont val="Times New Roman"/>
        <family val="2"/>
      </rPr>
      <t>, Frau:</t>
    </r>
  </si>
  <si>
    <r>
      <rPr>
        <b/>
        <sz val="12"/>
        <color theme="1"/>
        <rFont val="Times New Roman"/>
        <family val="1"/>
      </rPr>
      <t>Sparkonto</t>
    </r>
    <r>
      <rPr>
        <sz val="12"/>
        <color theme="1"/>
        <rFont val="Times New Roman"/>
        <family val="2"/>
      </rPr>
      <t xml:space="preserve"> UBS Frau</t>
    </r>
  </si>
  <si>
    <r>
      <rPr>
        <b/>
        <sz val="12"/>
        <color theme="1"/>
        <rFont val="Times New Roman"/>
        <family val="1"/>
      </rPr>
      <t>Sparkonto</t>
    </r>
    <r>
      <rPr>
        <sz val="12"/>
        <color theme="1"/>
        <rFont val="Times New Roman"/>
        <family val="2"/>
      </rPr>
      <t xml:space="preserve"> UBS Mann</t>
    </r>
  </si>
  <si>
    <r>
      <rPr>
        <b/>
        <sz val="12"/>
        <color theme="1"/>
        <rFont val="Times New Roman"/>
        <family val="1"/>
      </rPr>
      <t>Aktien</t>
    </r>
    <r>
      <rPr>
        <sz val="12"/>
        <color theme="1"/>
        <rFont val="Times New Roman"/>
        <family val="2"/>
      </rPr>
      <t xml:space="preserve"> UBS Mann</t>
    </r>
  </si>
  <si>
    <r>
      <rPr>
        <b/>
        <sz val="12"/>
        <color theme="1"/>
        <rFont val="Times New Roman"/>
        <family val="1"/>
      </rPr>
      <t xml:space="preserve">WS-Depot </t>
    </r>
    <r>
      <rPr>
        <sz val="12"/>
        <color theme="1"/>
        <rFont val="Times New Roman"/>
        <family val="2"/>
      </rPr>
      <t>UBS AG, Mann</t>
    </r>
  </si>
  <si>
    <t>- Ertrag 15.10.-31.12.</t>
  </si>
  <si>
    <t>Dies entspricht zwar nicht den Vorgaben der Steuerverwaltung, ist aber wesentlich einfacher!</t>
  </si>
  <si>
    <t>des Ehemannes (65.7830326%) und</t>
  </si>
  <si>
    <t>der Kinder (total 34.2169674%)</t>
  </si>
  <si>
    <t>oder je 17.1084837%</t>
  </si>
  <si>
    <t>mannes (= Errungenschaft) in der Steuererklärung der Erbengemeinschaft deklariert werden.</t>
  </si>
  <si>
    <t>Weil der Ehemann nicht Eigentümer einer Liegenschaft ist, kann das gesamte Vermögen des Ehe-</t>
  </si>
  <si>
    <t>Verteilung Einkommen und Vermögen Erbengemeinschaft:</t>
  </si>
  <si>
    <t>Todesfallkosten (bez 20.12.)</t>
  </si>
  <si>
    <t>Rückstellungen (bez. Folgej.)</t>
  </si>
  <si>
    <t>Steuererklärung unter "Unverteilte Erbschaften".</t>
  </si>
  <si>
    <t>Die Kinder deklarieren ihre Anteile an der Erbengemeinschaft ihrer Mutter in der eigenen</t>
  </si>
  <si>
    <t>+ Guthaben per Todestag - Kurrentschulden per Todestag</t>
  </si>
  <si>
    <t>%</t>
  </si>
  <si>
    <t>Güterrechtliche Auseinandersetzung
Variante 2, Ehemann hat keine Liegenschaft</t>
  </si>
  <si>
    <t>Variante 2 ohne Liegenschaft Ehemann</t>
  </si>
  <si>
    <t>Überlebender 
Ehegatte</t>
  </si>
  <si>
    <t>Erbenge-
meinschaft</t>
  </si>
  <si>
    <t>die zulässigen Abzüge!</t>
  </si>
  <si>
    <t>Die Steuerverwaltung ergänzt bzw. korrigiert beim Einkommen und Vermögen</t>
  </si>
  <si>
    <t>1/4 Errungenschaft der Ehefrau (Vorschlag)</t>
  </si>
  <si>
    <t>1/4 Errungenschaft des Ehemannes (Vorschlag)</t>
  </si>
  <si>
    <t>1/2 Errungenschaft der Ehefrau (Vorschlag)</t>
  </si>
  <si>
    <t>1/2 Errungenschaft des Ehemannes (Vorschlag)</t>
  </si>
  <si>
    <t>- Ertrag 1.1. - 30.8.</t>
  </si>
  <si>
    <t>- Ertrag 1.1.-30.8.</t>
  </si>
  <si>
    <t>AHV-Renten werden jeweils</t>
  </si>
  <si>
    <t>im Voraus bezahlt</t>
  </si>
  <si>
    <t xml:space="preserve">Anteil Erbengemeinschaft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</si>
</sst>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%"/>
    <numFmt numFmtId="165" formatCode="0.0000000%"/>
    <numFmt numFmtId="166" formatCode="0.0000000"/>
  </numFmts>
  <fonts count="6" x14ac:knownFonts="1"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wrapText="1"/>
    </xf>
    <xf numFmtId="49" fontId="0" fillId="0" borderId="0" xfId="0" applyNumberFormat="1" applyFont="1"/>
    <xf numFmtId="49" fontId="2" fillId="0" borderId="0" xfId="0" applyNumberFormat="1" applyFont="1"/>
    <xf numFmtId="0" fontId="3" fillId="0" borderId="0" xfId="0" applyFont="1" applyAlignment="1"/>
    <xf numFmtId="0" fontId="1" fillId="0" borderId="1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1" fillId="0" borderId="7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1" fillId="0" borderId="1" xfId="0" applyNumberFormat="1" applyFont="1" applyBorder="1" applyAlignment="1">
      <alignment wrapText="1"/>
    </xf>
    <xf numFmtId="0" fontId="1" fillId="0" borderId="3" xfId="0" applyFont="1" applyBorder="1"/>
    <xf numFmtId="0" fontId="1" fillId="0" borderId="2" xfId="0" applyFont="1" applyBorder="1"/>
    <xf numFmtId="4" fontId="1" fillId="0" borderId="9" xfId="0" applyNumberFormat="1" applyFont="1" applyBorder="1"/>
    <xf numFmtId="0" fontId="1" fillId="0" borderId="8" xfId="0" applyFont="1" applyBorder="1"/>
    <xf numFmtId="49" fontId="3" fillId="0" borderId="1" xfId="0" applyNumberFormat="1" applyFont="1" applyBorder="1"/>
    <xf numFmtId="3" fontId="1" fillId="0" borderId="0" xfId="0" applyNumberFormat="1" applyFont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Fill="1" applyBorder="1"/>
    <xf numFmtId="49" fontId="3" fillId="0" borderId="7" xfId="0" applyNumberFormat="1" applyFont="1" applyBorder="1"/>
    <xf numFmtId="4" fontId="0" fillId="0" borderId="1" xfId="0" applyNumberFormat="1" applyFont="1" applyBorder="1"/>
    <xf numFmtId="49" fontId="0" fillId="0" borderId="1" xfId="0" applyNumberFormat="1" applyFont="1" applyBorder="1"/>
    <xf numFmtId="2" fontId="0" fillId="0" borderId="0" xfId="0" applyNumberFormat="1"/>
    <xf numFmtId="0" fontId="1" fillId="0" borderId="6" xfId="0" applyFont="1" applyBorder="1"/>
    <xf numFmtId="49" fontId="1" fillId="0" borderId="6" xfId="0" applyNumberFormat="1" applyFont="1" applyBorder="1"/>
    <xf numFmtId="49" fontId="3" fillId="0" borderId="6" xfId="0" applyNumberFormat="1" applyFont="1" applyBorder="1"/>
    <xf numFmtId="0" fontId="1" fillId="0" borderId="12" xfId="0" applyFont="1" applyBorder="1"/>
    <xf numFmtId="0" fontId="1" fillId="0" borderId="13" xfId="0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0" fontId="1" fillId="0" borderId="0" xfId="0" applyFont="1" applyBorder="1"/>
    <xf numFmtId="0" fontId="1" fillId="0" borderId="5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5" xfId="0" applyNumberFormat="1" applyFont="1" applyBorder="1"/>
    <xf numFmtId="3" fontId="1" fillId="0" borderId="0" xfId="0" applyNumberFormat="1" applyFont="1" applyBorder="1"/>
    <xf numFmtId="49" fontId="5" fillId="0" borderId="1" xfId="0" applyNumberFormat="1" applyFont="1" applyBorder="1"/>
    <xf numFmtId="4" fontId="0" fillId="0" borderId="0" xfId="0" applyNumberFormat="1" applyFill="1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49" fontId="5" fillId="0" borderId="1" xfId="0" applyNumberFormat="1" applyFont="1" applyFill="1" applyBorder="1"/>
    <xf numFmtId="3" fontId="1" fillId="0" borderId="3" xfId="0" applyNumberFormat="1" applyFont="1" applyFill="1" applyBorder="1"/>
    <xf numFmtId="4" fontId="0" fillId="0" borderId="0" xfId="0" applyNumberFormat="1" applyFill="1" applyBorder="1"/>
    <xf numFmtId="0" fontId="1" fillId="0" borderId="0" xfId="0" applyFont="1" applyFill="1" applyBorder="1"/>
    <xf numFmtId="0" fontId="4" fillId="0" borderId="6" xfId="0" applyFont="1" applyBorder="1" applyAlignment="1">
      <alignment horizontal="center" wrapText="1"/>
    </xf>
    <xf numFmtId="0" fontId="1" fillId="0" borderId="21" xfId="0" applyFont="1" applyBorder="1"/>
    <xf numFmtId="0" fontId="1" fillId="0" borderId="22" xfId="0" applyFont="1" applyBorder="1"/>
    <xf numFmtId="3" fontId="1" fillId="0" borderId="14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4" fontId="1" fillId="0" borderId="21" xfId="0" applyNumberFormat="1" applyFont="1" applyBorder="1"/>
    <xf numFmtId="0" fontId="1" fillId="0" borderId="18" xfId="0" applyFont="1" applyBorder="1"/>
    <xf numFmtId="49" fontId="1" fillId="0" borderId="18" xfId="0" applyNumberFormat="1" applyFont="1" applyBorder="1"/>
    <xf numFmtId="49" fontId="3" fillId="0" borderId="18" xfId="0" applyNumberFormat="1" applyFont="1" applyBorder="1"/>
    <xf numFmtId="0" fontId="1" fillId="0" borderId="24" xfId="0" applyFont="1" applyBorder="1"/>
    <xf numFmtId="0" fontId="1" fillId="0" borderId="24" xfId="0" applyFont="1" applyBorder="1" applyAlignment="1">
      <alignment horizontal="right"/>
    </xf>
    <xf numFmtId="49" fontId="0" fillId="0" borderId="1" xfId="0" applyNumberFormat="1" applyFont="1" applyFill="1" applyBorder="1"/>
    <xf numFmtId="0" fontId="1" fillId="0" borderId="7" xfId="0" applyFont="1" applyBorder="1" applyAlignment="1">
      <alignment wrapText="1"/>
    </xf>
    <xf numFmtId="3" fontId="1" fillId="0" borderId="10" xfId="0" applyNumberFormat="1" applyFont="1" applyBorder="1"/>
    <xf numFmtId="3" fontId="1" fillId="0" borderId="11" xfId="0" applyNumberFormat="1" applyFont="1" applyBorder="1"/>
    <xf numFmtId="4" fontId="1" fillId="0" borderId="14" xfId="0" applyNumberFormat="1" applyFont="1" applyBorder="1"/>
    <xf numFmtId="0" fontId="1" fillId="0" borderId="15" xfId="0" applyFont="1" applyBorder="1"/>
    <xf numFmtId="4" fontId="1" fillId="0" borderId="17" xfId="0" applyNumberFormat="1" applyFont="1" applyBorder="1"/>
    <xf numFmtId="0" fontId="1" fillId="0" borderId="25" xfId="0" applyFont="1" applyBorder="1"/>
    <xf numFmtId="0" fontId="1" fillId="0" borderId="10" xfId="0" applyFont="1" applyBorder="1"/>
    <xf numFmtId="0" fontId="1" fillId="0" borderId="26" xfId="0" applyFont="1" applyBorder="1"/>
    <xf numFmtId="4" fontId="1" fillId="0" borderId="10" xfId="0" applyNumberFormat="1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7" xfId="0" applyFont="1" applyBorder="1"/>
    <xf numFmtId="3" fontId="1" fillId="0" borderId="28" xfId="0" applyNumberFormat="1" applyFont="1" applyBorder="1"/>
    <xf numFmtId="0" fontId="0" fillId="0" borderId="0" xfId="0" applyBorder="1"/>
    <xf numFmtId="49" fontId="5" fillId="0" borderId="6" xfId="0" applyNumberFormat="1" applyFont="1" applyBorder="1"/>
    <xf numFmtId="0" fontId="3" fillId="0" borderId="6" xfId="0" applyFont="1" applyBorder="1"/>
    <xf numFmtId="0" fontId="1" fillId="0" borderId="1" xfId="0" applyFont="1" applyFill="1" applyBorder="1"/>
    <xf numFmtId="49" fontId="1" fillId="0" borderId="6" xfId="0" applyNumberFormat="1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1" fillId="0" borderId="6" xfId="0" applyFont="1" applyFill="1" applyBorder="1"/>
    <xf numFmtId="49" fontId="4" fillId="0" borderId="6" xfId="0" applyNumberFormat="1" applyFont="1" applyFill="1" applyBorder="1"/>
    <xf numFmtId="3" fontId="1" fillId="0" borderId="17" xfId="0" applyNumberFormat="1" applyFont="1" applyFill="1" applyBorder="1"/>
    <xf numFmtId="49" fontId="4" fillId="0" borderId="1" xfId="0" applyNumberFormat="1" applyFont="1" applyFill="1" applyBorder="1"/>
    <xf numFmtId="49" fontId="5" fillId="0" borderId="0" xfId="0" applyNumberFormat="1" applyFont="1" applyFill="1" applyBorder="1"/>
    <xf numFmtId="49" fontId="1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25" xfId="0" applyNumberFormat="1" applyFont="1" applyFill="1" applyBorder="1"/>
    <xf numFmtId="3" fontId="1" fillId="0" borderId="29" xfId="0" applyNumberFormat="1" applyFont="1" applyFill="1" applyBorder="1"/>
    <xf numFmtId="3" fontId="1" fillId="0" borderId="28" xfId="0" applyNumberFormat="1" applyFont="1" applyFill="1" applyBorder="1"/>
    <xf numFmtId="165" fontId="1" fillId="0" borderId="0" xfId="0" applyNumberFormat="1" applyFont="1" applyAlignment="1"/>
    <xf numFmtId="164" fontId="1" fillId="0" borderId="0" xfId="0" applyNumberFormat="1" applyFont="1" applyAlignment="1"/>
    <xf numFmtId="166" fontId="1" fillId="0" borderId="1" xfId="0" applyNumberFormat="1" applyFont="1" applyBorder="1"/>
    <xf numFmtId="166" fontId="1" fillId="0" borderId="3" xfId="0" applyNumberFormat="1" applyFont="1" applyBorder="1"/>
    <xf numFmtId="4" fontId="0" fillId="0" borderId="0" xfId="0" applyNumberFormat="1" applyFont="1"/>
    <xf numFmtId="0" fontId="0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1CF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view="pageLayout" topLeftCell="A49" zoomScaleNormal="100" workbookViewId="0">
      <selection activeCell="B41" sqref="B41"/>
    </sheetView>
  </sheetViews>
  <sheetFormatPr baseColWidth="10" defaultColWidth="11.83203125" defaultRowHeight="12.75" x14ac:dyDescent="0.2"/>
  <cols>
    <col min="1" max="1" width="4.33203125" customWidth="1"/>
    <col min="2" max="2" width="29.83203125" customWidth="1"/>
    <col min="3" max="6" width="14" customWidth="1"/>
    <col min="7" max="7" width="12.83203125" customWidth="1"/>
    <col min="8" max="11" width="14" customWidth="1"/>
  </cols>
  <sheetData>
    <row r="1" spans="1:11" ht="34.5" customHeight="1" x14ac:dyDescent="0.25">
      <c r="B1" s="9" t="s">
        <v>36</v>
      </c>
      <c r="C1" s="109" t="s">
        <v>168</v>
      </c>
      <c r="D1" s="110"/>
      <c r="E1" s="110"/>
      <c r="F1" s="110"/>
    </row>
    <row r="2" spans="1:11" ht="15.75" x14ac:dyDescent="0.25">
      <c r="B2" s="1"/>
      <c r="C2" s="108" t="s">
        <v>1</v>
      </c>
      <c r="D2" s="108"/>
      <c r="E2" s="108" t="s">
        <v>2</v>
      </c>
      <c r="F2" s="108"/>
      <c r="G2" s="67" t="s">
        <v>122</v>
      </c>
      <c r="H2" s="2"/>
      <c r="I2" s="2"/>
      <c r="J2" s="2"/>
      <c r="K2" s="2"/>
    </row>
    <row r="3" spans="1:11" ht="15.75" x14ac:dyDescent="0.25">
      <c r="B3" s="1"/>
      <c r="C3" s="10" t="s">
        <v>0</v>
      </c>
      <c r="D3" s="10" t="s">
        <v>3</v>
      </c>
      <c r="E3" s="10" t="s">
        <v>0</v>
      </c>
      <c r="F3" s="10" t="s">
        <v>3</v>
      </c>
      <c r="G3" s="19" t="s">
        <v>123</v>
      </c>
      <c r="H3" s="1"/>
      <c r="I3" s="1"/>
      <c r="J3" s="1"/>
      <c r="K3" s="4"/>
    </row>
    <row r="4" spans="1:11" ht="15.75" x14ac:dyDescent="0.25">
      <c r="A4" s="1">
        <v>1</v>
      </c>
      <c r="B4" s="23" t="s">
        <v>22</v>
      </c>
      <c r="C4" s="11"/>
      <c r="D4" s="11"/>
      <c r="E4" s="11"/>
      <c r="F4" s="11"/>
      <c r="G4" s="11"/>
      <c r="H4" s="4"/>
      <c r="I4" s="4"/>
      <c r="J4" s="4"/>
      <c r="K4" s="4"/>
    </row>
    <row r="5" spans="1:11" ht="15.75" x14ac:dyDescent="0.25">
      <c r="A5" s="1"/>
      <c r="B5" s="46" t="s">
        <v>112</v>
      </c>
      <c r="C5" s="11">
        <v>50000</v>
      </c>
      <c r="D5" s="11"/>
      <c r="E5" s="11"/>
      <c r="F5" s="11"/>
      <c r="G5" s="11"/>
      <c r="H5" s="4"/>
      <c r="I5" s="4"/>
      <c r="J5" s="4"/>
      <c r="K5" s="4"/>
    </row>
    <row r="6" spans="1:11" ht="15.75" x14ac:dyDescent="0.25">
      <c r="A6" s="1"/>
      <c r="B6" s="16" t="s">
        <v>4</v>
      </c>
      <c r="C6" s="11"/>
      <c r="D6" s="11">
        <v>200</v>
      </c>
      <c r="E6" s="11"/>
      <c r="F6" s="11"/>
      <c r="G6" s="11"/>
      <c r="H6" s="4"/>
      <c r="I6" s="4"/>
      <c r="J6" s="4"/>
      <c r="K6" s="4"/>
    </row>
    <row r="7" spans="1:11" ht="15.75" x14ac:dyDescent="0.25">
      <c r="A7" s="1"/>
      <c r="B7" s="16" t="s">
        <v>5</v>
      </c>
      <c r="C7" s="11"/>
      <c r="D7" s="11"/>
      <c r="E7" s="11"/>
      <c r="F7" s="11"/>
      <c r="G7" s="11"/>
      <c r="H7" s="4"/>
      <c r="I7" s="4"/>
      <c r="J7" s="4"/>
      <c r="K7" s="4"/>
    </row>
    <row r="8" spans="1:11" ht="15.75" x14ac:dyDescent="0.25">
      <c r="A8" s="1"/>
      <c r="B8" s="16" t="s">
        <v>6</v>
      </c>
      <c r="C8" s="11"/>
      <c r="D8" s="11"/>
      <c r="E8" s="11"/>
      <c r="F8" s="11"/>
      <c r="G8" s="11"/>
      <c r="H8" s="4"/>
      <c r="I8" s="4"/>
      <c r="J8" s="4"/>
      <c r="K8" s="4"/>
    </row>
    <row r="9" spans="1:11" ht="15.75" x14ac:dyDescent="0.25">
      <c r="A9" s="1"/>
      <c r="B9" s="16" t="s">
        <v>7</v>
      </c>
      <c r="C9" s="11"/>
      <c r="D9" s="11"/>
      <c r="E9" s="11"/>
      <c r="F9" s="11"/>
      <c r="G9" s="11"/>
      <c r="H9" s="4"/>
      <c r="I9" s="4"/>
      <c r="J9" s="4"/>
      <c r="K9" s="4"/>
    </row>
    <row r="10" spans="1:11" ht="15.75" x14ac:dyDescent="0.25">
      <c r="A10" s="1">
        <v>2</v>
      </c>
      <c r="B10" s="23" t="s">
        <v>110</v>
      </c>
      <c r="C10" s="11"/>
      <c r="D10" s="11"/>
      <c r="E10" s="11"/>
      <c r="F10" s="11"/>
      <c r="G10" s="11"/>
      <c r="H10" s="4"/>
      <c r="I10" s="4"/>
      <c r="J10" s="4"/>
      <c r="K10" s="4"/>
    </row>
    <row r="11" spans="1:11" ht="15.75" x14ac:dyDescent="0.25">
      <c r="A11" s="1"/>
      <c r="B11" s="46" t="s">
        <v>73</v>
      </c>
      <c r="C11" s="11">
        <v>250000</v>
      </c>
      <c r="D11" s="11"/>
      <c r="E11" s="11"/>
      <c r="F11" s="11"/>
      <c r="G11" s="11"/>
      <c r="H11" s="4"/>
      <c r="I11" s="4"/>
      <c r="J11" s="4"/>
      <c r="K11" s="4"/>
    </row>
    <row r="12" spans="1:11" ht="15.75" x14ac:dyDescent="0.25">
      <c r="A12" s="1"/>
      <c r="B12" s="46" t="s">
        <v>74</v>
      </c>
      <c r="C12" s="11">
        <v>-100000</v>
      </c>
      <c r="D12" s="11"/>
      <c r="E12" s="11"/>
      <c r="F12" s="11"/>
      <c r="G12" s="11"/>
      <c r="H12" s="4"/>
      <c r="I12" s="4"/>
      <c r="J12" s="4"/>
      <c r="K12" s="4"/>
    </row>
    <row r="13" spans="1:11" ht="15.75" x14ac:dyDescent="0.25">
      <c r="A13" s="1"/>
      <c r="B13" s="16" t="s">
        <v>37</v>
      </c>
      <c r="C13" s="11"/>
      <c r="D13" s="11"/>
      <c r="E13" s="11"/>
      <c r="F13" s="11"/>
      <c r="G13" s="11"/>
      <c r="H13" s="4"/>
      <c r="I13" s="4"/>
      <c r="J13" s="4"/>
      <c r="K13" s="4"/>
    </row>
    <row r="14" spans="1:11" ht="15.75" x14ac:dyDescent="0.25">
      <c r="A14" s="1"/>
      <c r="B14" s="16" t="s">
        <v>10</v>
      </c>
      <c r="C14" s="11"/>
      <c r="D14" s="11"/>
      <c r="E14" s="11"/>
      <c r="F14" s="11"/>
      <c r="G14" s="11"/>
      <c r="H14" s="4"/>
      <c r="I14" s="4"/>
      <c r="J14" s="4"/>
      <c r="K14" s="4"/>
    </row>
    <row r="15" spans="1:11" ht="15.75" x14ac:dyDescent="0.25">
      <c r="A15" s="1"/>
      <c r="B15" s="16" t="s">
        <v>38</v>
      </c>
      <c r="C15" s="11"/>
      <c r="D15" s="11"/>
      <c r="E15" s="11"/>
      <c r="F15" s="11"/>
      <c r="G15" s="11"/>
      <c r="H15" s="4"/>
      <c r="I15" s="4"/>
      <c r="J15" s="4"/>
      <c r="K15" s="4"/>
    </row>
    <row r="16" spans="1:11" ht="15.75" x14ac:dyDescent="0.25">
      <c r="A16" s="1"/>
      <c r="B16" s="16" t="s">
        <v>17</v>
      </c>
      <c r="C16" s="11"/>
      <c r="D16" s="11"/>
      <c r="E16" s="11"/>
      <c r="F16" s="11"/>
      <c r="G16" s="11"/>
      <c r="H16" s="4"/>
      <c r="I16" s="4"/>
      <c r="J16" s="4"/>
      <c r="K16" s="4"/>
    </row>
    <row r="17" spans="1:11" ht="15.75" x14ac:dyDescent="0.25">
      <c r="A17" s="1"/>
      <c r="B17" s="16" t="s">
        <v>18</v>
      </c>
      <c r="C17" s="11"/>
      <c r="D17" s="11">
        <v>-300</v>
      </c>
      <c r="E17" s="11"/>
      <c r="F17" s="11"/>
      <c r="G17" s="11"/>
      <c r="H17" s="4"/>
      <c r="I17" s="4"/>
      <c r="J17" s="4"/>
      <c r="K17" s="4"/>
    </row>
    <row r="18" spans="1:11" ht="15.75" x14ac:dyDescent="0.25">
      <c r="A18" s="1"/>
      <c r="B18" s="16" t="s">
        <v>11</v>
      </c>
      <c r="C18" s="11"/>
      <c r="D18" s="11"/>
      <c r="E18" s="11"/>
      <c r="F18" s="11"/>
      <c r="G18" s="11"/>
      <c r="H18" s="4"/>
      <c r="I18" s="4"/>
      <c r="J18" s="4"/>
      <c r="K18" s="4"/>
    </row>
    <row r="19" spans="1:11" ht="15.75" x14ac:dyDescent="0.25">
      <c r="A19" s="1"/>
      <c r="B19" s="16" t="s">
        <v>19</v>
      </c>
      <c r="C19" s="11"/>
      <c r="D19" s="11"/>
      <c r="E19" s="11"/>
      <c r="F19" s="11"/>
      <c r="G19" s="11"/>
      <c r="H19" s="4"/>
      <c r="I19" s="4"/>
      <c r="J19" s="4"/>
      <c r="K19" s="4"/>
    </row>
    <row r="20" spans="1:11" ht="15.75" x14ac:dyDescent="0.25">
      <c r="A20" s="1"/>
      <c r="B20" s="16" t="s">
        <v>111</v>
      </c>
      <c r="C20" s="11"/>
      <c r="D20" s="11"/>
      <c r="E20" s="11"/>
      <c r="F20" s="11"/>
      <c r="G20" s="11"/>
      <c r="H20" s="4"/>
      <c r="I20" s="4"/>
      <c r="J20" s="4"/>
      <c r="K20" s="4"/>
    </row>
    <row r="21" spans="1:11" ht="15.75" x14ac:dyDescent="0.25">
      <c r="A21" s="1"/>
      <c r="B21" s="16" t="s">
        <v>13</v>
      </c>
      <c r="C21" s="11"/>
      <c r="D21" s="11"/>
      <c r="E21" s="11"/>
      <c r="F21" s="11"/>
      <c r="G21" s="11"/>
      <c r="H21" s="4"/>
      <c r="I21" s="4"/>
      <c r="J21" s="4"/>
      <c r="K21" s="4"/>
    </row>
    <row r="22" spans="1:11" ht="15.75" x14ac:dyDescent="0.25">
      <c r="A22" s="1">
        <v>3</v>
      </c>
      <c r="B22" s="23" t="s">
        <v>14</v>
      </c>
      <c r="C22" s="11"/>
      <c r="D22" s="11"/>
      <c r="E22" s="11"/>
      <c r="F22" s="11"/>
      <c r="G22" s="11"/>
      <c r="H22" s="4"/>
      <c r="I22" s="4"/>
      <c r="J22" s="4"/>
      <c r="K22" s="4"/>
    </row>
    <row r="23" spans="1:11" ht="15.75" x14ac:dyDescent="0.25">
      <c r="A23" s="1"/>
      <c r="B23" s="46" t="s">
        <v>112</v>
      </c>
      <c r="C23" s="11"/>
      <c r="D23" s="11">
        <v>10000</v>
      </c>
      <c r="E23" s="11"/>
      <c r="F23" s="11"/>
      <c r="G23" s="11"/>
      <c r="H23" s="4"/>
      <c r="I23" s="4"/>
      <c r="J23" s="4"/>
      <c r="K23" s="4"/>
    </row>
    <row r="24" spans="1:11" ht="15.75" x14ac:dyDescent="0.25">
      <c r="A24" s="1"/>
      <c r="B24" s="16" t="s">
        <v>4</v>
      </c>
      <c r="C24" s="11"/>
      <c r="D24" s="11">
        <v>80</v>
      </c>
      <c r="E24" s="11"/>
      <c r="F24" s="11"/>
      <c r="G24" s="11"/>
      <c r="H24" s="4"/>
      <c r="I24" s="4"/>
      <c r="J24" s="4"/>
      <c r="K24" s="4"/>
    </row>
    <row r="25" spans="1:11" ht="15.75" x14ac:dyDescent="0.25">
      <c r="A25" s="1"/>
      <c r="B25" s="16" t="s">
        <v>5</v>
      </c>
      <c r="C25" s="11"/>
      <c r="D25" s="11"/>
      <c r="E25" s="11"/>
      <c r="F25" s="11"/>
      <c r="G25" s="11"/>
      <c r="H25" s="4"/>
      <c r="I25" s="4"/>
      <c r="J25" s="4"/>
      <c r="K25" s="4"/>
    </row>
    <row r="26" spans="1:11" ht="15.75" x14ac:dyDescent="0.25">
      <c r="A26" s="1"/>
      <c r="B26" s="16" t="s">
        <v>6</v>
      </c>
      <c r="C26" s="11"/>
      <c r="D26" s="11"/>
      <c r="E26" s="11"/>
      <c r="F26" s="11"/>
      <c r="G26" s="11"/>
      <c r="H26" s="4"/>
      <c r="I26" s="4"/>
      <c r="J26" s="4"/>
      <c r="K26" s="4"/>
    </row>
    <row r="27" spans="1:11" ht="15.75" x14ac:dyDescent="0.25">
      <c r="A27" s="1"/>
      <c r="B27" s="16" t="s">
        <v>7</v>
      </c>
      <c r="C27" s="11"/>
      <c r="D27" s="11"/>
      <c r="E27" s="11"/>
      <c r="F27" s="11"/>
      <c r="G27" s="11"/>
      <c r="H27" s="4"/>
      <c r="I27" s="4"/>
      <c r="J27" s="4"/>
      <c r="K27" s="4"/>
    </row>
    <row r="28" spans="1:11" ht="15.75" x14ac:dyDescent="0.25">
      <c r="A28" s="1">
        <v>4</v>
      </c>
      <c r="B28" s="23" t="s">
        <v>15</v>
      </c>
      <c r="C28" s="11"/>
      <c r="D28" s="11"/>
      <c r="E28" s="11"/>
      <c r="F28" s="11"/>
      <c r="G28" s="11"/>
      <c r="H28" s="4"/>
      <c r="I28" s="4"/>
      <c r="J28" s="4"/>
      <c r="K28" s="4"/>
    </row>
    <row r="29" spans="1:11" ht="15.75" x14ac:dyDescent="0.25">
      <c r="A29" s="1"/>
      <c r="B29" s="46" t="s">
        <v>112</v>
      </c>
      <c r="C29" s="11"/>
      <c r="D29" s="11"/>
      <c r="E29" s="11"/>
      <c r="F29" s="11">
        <v>100000</v>
      </c>
      <c r="G29" s="11"/>
      <c r="H29" s="4"/>
      <c r="I29" s="4"/>
      <c r="J29" s="4"/>
      <c r="K29" s="4"/>
    </row>
    <row r="30" spans="1:11" ht="15.75" x14ac:dyDescent="0.25">
      <c r="A30" s="1"/>
      <c r="B30" s="16" t="s">
        <v>4</v>
      </c>
      <c r="C30" s="11"/>
      <c r="D30" s="11"/>
      <c r="E30" s="11"/>
      <c r="F30" s="11">
        <v>750</v>
      </c>
      <c r="G30" s="11"/>
      <c r="H30" s="4"/>
      <c r="I30" s="4"/>
      <c r="J30" s="4"/>
      <c r="K30" s="4"/>
    </row>
    <row r="31" spans="1:11" ht="15.75" x14ac:dyDescent="0.25">
      <c r="A31" s="1"/>
      <c r="B31" s="16" t="s">
        <v>5</v>
      </c>
      <c r="C31" s="11"/>
      <c r="D31" s="11"/>
      <c r="E31" s="11"/>
      <c r="F31" s="11"/>
      <c r="G31" s="11"/>
      <c r="H31" s="4"/>
      <c r="I31" s="4"/>
      <c r="J31" s="4"/>
      <c r="K31" s="4"/>
    </row>
    <row r="32" spans="1:11" ht="15.75" x14ac:dyDescent="0.25">
      <c r="A32" s="1"/>
      <c r="B32" s="16" t="s">
        <v>6</v>
      </c>
      <c r="C32" s="11"/>
      <c r="D32" s="11"/>
      <c r="E32" s="11"/>
      <c r="F32" s="11"/>
      <c r="G32" s="11"/>
      <c r="H32" s="4"/>
      <c r="I32" s="4"/>
      <c r="J32" s="4"/>
      <c r="K32" s="4"/>
    </row>
    <row r="33" spans="1:11" ht="15.75" x14ac:dyDescent="0.25">
      <c r="A33" s="1"/>
      <c r="B33" s="16" t="s">
        <v>7</v>
      </c>
      <c r="C33" s="11"/>
      <c r="D33" s="11"/>
      <c r="E33" s="11"/>
      <c r="F33" s="11"/>
      <c r="G33" s="11"/>
      <c r="H33" s="4"/>
      <c r="I33" s="4"/>
      <c r="J33" s="4"/>
      <c r="K33" s="4"/>
    </row>
    <row r="34" spans="1:11" ht="15.75" x14ac:dyDescent="0.25">
      <c r="A34" s="1">
        <v>5</v>
      </c>
      <c r="B34" s="23" t="s">
        <v>16</v>
      </c>
      <c r="C34" s="11"/>
      <c r="D34" s="11"/>
      <c r="E34" s="11"/>
      <c r="F34" s="11"/>
      <c r="G34" s="11"/>
      <c r="H34" s="4"/>
      <c r="I34" s="4"/>
      <c r="J34" s="4"/>
      <c r="K34" s="4"/>
    </row>
    <row r="35" spans="1:11" ht="15.75" x14ac:dyDescent="0.25">
      <c r="A35" s="1"/>
      <c r="B35" s="46" t="s">
        <v>113</v>
      </c>
      <c r="C35" s="11"/>
      <c r="D35" s="11"/>
      <c r="E35" s="11"/>
      <c r="F35" s="11">
        <v>100000</v>
      </c>
      <c r="G35" s="11"/>
      <c r="H35" s="4"/>
      <c r="I35" s="4"/>
      <c r="J35" s="4"/>
      <c r="K35" s="4"/>
    </row>
    <row r="36" spans="1:11" ht="15.75" x14ac:dyDescent="0.25">
      <c r="A36" s="1"/>
      <c r="B36" s="16" t="s">
        <v>23</v>
      </c>
      <c r="C36" s="11"/>
      <c r="D36" s="11"/>
      <c r="E36" s="11"/>
      <c r="F36" s="11">
        <v>0</v>
      </c>
      <c r="G36" s="11"/>
      <c r="H36" s="4"/>
      <c r="I36" s="4"/>
      <c r="J36" s="4"/>
      <c r="K36" s="4"/>
    </row>
    <row r="37" spans="1:11" ht="15.75" x14ac:dyDescent="0.25">
      <c r="A37" s="1">
        <v>6</v>
      </c>
      <c r="B37" s="23" t="s">
        <v>136</v>
      </c>
      <c r="C37" s="11"/>
      <c r="D37" s="11"/>
      <c r="E37" s="11"/>
      <c r="F37" s="11"/>
      <c r="G37" s="11"/>
      <c r="H37" s="4"/>
      <c r="I37" s="4"/>
      <c r="J37" s="4"/>
      <c r="K37" s="4"/>
    </row>
    <row r="38" spans="1:11" ht="15.75" x14ac:dyDescent="0.25">
      <c r="A38" s="1"/>
      <c r="B38" s="46" t="s">
        <v>73</v>
      </c>
      <c r="C38" s="11"/>
      <c r="D38" s="11"/>
      <c r="E38" s="11"/>
      <c r="F38" s="11">
        <v>100000</v>
      </c>
      <c r="G38" s="11"/>
      <c r="H38" s="4"/>
      <c r="I38" s="4"/>
      <c r="J38" s="4"/>
      <c r="K38" s="4"/>
    </row>
    <row r="39" spans="1:11" ht="15.75" x14ac:dyDescent="0.25">
      <c r="A39" s="1"/>
      <c r="B39" s="16" t="s">
        <v>137</v>
      </c>
      <c r="C39" s="11"/>
      <c r="D39" s="11"/>
      <c r="E39" s="11"/>
      <c r="F39" s="11"/>
      <c r="G39" s="11"/>
      <c r="H39" s="4"/>
      <c r="I39" s="4"/>
      <c r="J39" s="4"/>
      <c r="K39" s="4"/>
    </row>
    <row r="40" spans="1:11" ht="15.75" x14ac:dyDescent="0.25">
      <c r="A40" s="1"/>
      <c r="B40" s="16" t="s">
        <v>178</v>
      </c>
      <c r="C40" s="11"/>
      <c r="D40" s="11"/>
      <c r="E40" s="11"/>
      <c r="F40" s="11"/>
      <c r="G40" s="11"/>
      <c r="H40" s="4"/>
      <c r="I40" s="4"/>
      <c r="J40" s="4"/>
      <c r="K40" s="4"/>
    </row>
    <row r="41" spans="1:11" ht="15.75" x14ac:dyDescent="0.25">
      <c r="A41" s="1"/>
      <c r="B41" s="16" t="s">
        <v>138</v>
      </c>
      <c r="C41" s="11"/>
      <c r="D41" s="11"/>
      <c r="E41" s="11"/>
      <c r="F41" s="11">
        <v>0</v>
      </c>
      <c r="G41" s="11"/>
      <c r="H41" s="4"/>
      <c r="I41" s="4"/>
      <c r="J41" s="4"/>
      <c r="K41" s="4"/>
    </row>
    <row r="42" spans="1:11" ht="15.75" x14ac:dyDescent="0.25">
      <c r="A42" s="1">
        <v>7</v>
      </c>
      <c r="B42" s="23" t="s">
        <v>51</v>
      </c>
      <c r="C42" s="15"/>
      <c r="D42" s="15">
        <v>1250</v>
      </c>
      <c r="E42" s="15"/>
      <c r="F42" s="15">
        <v>1250</v>
      </c>
      <c r="G42" s="11"/>
      <c r="H42" s="4"/>
      <c r="I42" s="4"/>
      <c r="J42" s="4"/>
      <c r="K42" s="4"/>
    </row>
    <row r="43" spans="1:11" ht="15.75" x14ac:dyDescent="0.25">
      <c r="A43" s="1">
        <v>8</v>
      </c>
      <c r="B43" s="23" t="s">
        <v>52</v>
      </c>
      <c r="C43" s="15"/>
      <c r="D43" s="15">
        <v>-2500</v>
      </c>
      <c r="E43" s="15"/>
      <c r="F43" s="15">
        <v>-2500</v>
      </c>
      <c r="G43" s="11"/>
      <c r="H43" s="4"/>
      <c r="I43" s="4"/>
      <c r="J43" s="4"/>
      <c r="K43" s="4"/>
    </row>
    <row r="44" spans="1:11" ht="15.75" x14ac:dyDescent="0.25">
      <c r="A44" s="1">
        <v>9</v>
      </c>
      <c r="B44" s="16" t="s">
        <v>116</v>
      </c>
      <c r="C44" s="15"/>
      <c r="D44" s="15"/>
      <c r="E44" s="15"/>
      <c r="F44" s="15"/>
      <c r="G44" s="11"/>
      <c r="H44" s="4"/>
      <c r="I44" s="4"/>
      <c r="J44" s="4"/>
      <c r="K44" s="4"/>
    </row>
    <row r="45" spans="1:11" ht="15.75" x14ac:dyDescent="0.25">
      <c r="A45" s="1"/>
      <c r="B45" s="16" t="s">
        <v>117</v>
      </c>
      <c r="C45" s="11"/>
      <c r="D45" s="11"/>
      <c r="E45" s="11"/>
      <c r="F45" s="11"/>
      <c r="G45" s="11"/>
      <c r="H45" s="4"/>
      <c r="I45" s="4"/>
      <c r="J45" s="4"/>
      <c r="K45" s="4"/>
    </row>
    <row r="46" spans="1:11" ht="15.75" x14ac:dyDescent="0.25">
      <c r="A46" s="1"/>
      <c r="B46" s="16" t="s">
        <v>118</v>
      </c>
      <c r="C46" s="15"/>
      <c r="D46" s="15"/>
      <c r="E46" s="15"/>
      <c r="F46" s="15"/>
      <c r="G46" s="11"/>
      <c r="H46" s="4"/>
      <c r="I46" s="4"/>
      <c r="J46" s="4"/>
      <c r="K46" s="4"/>
    </row>
    <row r="47" spans="1:11" ht="15.75" x14ac:dyDescent="0.25">
      <c r="A47" s="1">
        <v>10</v>
      </c>
      <c r="B47" s="16" t="s">
        <v>93</v>
      </c>
      <c r="C47" s="15"/>
      <c r="D47" s="15"/>
      <c r="E47" s="15"/>
      <c r="F47" s="15"/>
      <c r="G47" s="11"/>
      <c r="H47" s="4"/>
      <c r="I47" s="4"/>
      <c r="J47" s="4"/>
      <c r="K47" s="4"/>
    </row>
    <row r="48" spans="1:11" ht="15.75" x14ac:dyDescent="0.25">
      <c r="A48" s="1"/>
      <c r="B48" s="16" t="s">
        <v>94</v>
      </c>
      <c r="C48" s="15"/>
      <c r="D48" s="15"/>
      <c r="E48" s="15"/>
      <c r="F48" s="15"/>
      <c r="G48" s="11"/>
      <c r="H48" s="4"/>
      <c r="I48" s="4"/>
      <c r="J48" s="4"/>
      <c r="K48" s="4"/>
    </row>
    <row r="49" spans="1:11" ht="16.5" thickBot="1" x14ac:dyDescent="0.3">
      <c r="A49" s="1"/>
      <c r="B49" s="16" t="s">
        <v>101</v>
      </c>
      <c r="C49" s="12"/>
      <c r="D49" s="12"/>
      <c r="E49" s="12"/>
      <c r="F49" s="12"/>
      <c r="G49" s="11"/>
      <c r="H49" s="4"/>
      <c r="I49" s="4"/>
      <c r="J49" s="4"/>
      <c r="K49" s="4"/>
    </row>
    <row r="50" spans="1:11" ht="24" customHeight="1" thickBot="1" x14ac:dyDescent="0.3">
      <c r="B50" s="23" t="s">
        <v>39</v>
      </c>
      <c r="C50" s="13">
        <f>SUM(C4:C49)</f>
        <v>200000</v>
      </c>
      <c r="D50" s="13">
        <f>SUM(D4:D49)</f>
        <v>8730</v>
      </c>
      <c r="E50" s="13">
        <v>0</v>
      </c>
      <c r="F50" s="13">
        <f>SUM(F4:F49)</f>
        <v>299500</v>
      </c>
      <c r="G50" s="28">
        <f>SUM(C50:F50)</f>
        <v>508230</v>
      </c>
      <c r="H50" s="4"/>
      <c r="I50" s="4"/>
      <c r="J50" s="4"/>
      <c r="K50" s="4"/>
    </row>
    <row r="51" spans="1:11" ht="16.5" thickTop="1" x14ac:dyDescent="0.25">
      <c r="B51" s="3"/>
      <c r="C51" s="14"/>
      <c r="D51" s="14"/>
      <c r="E51" s="14"/>
      <c r="F51" s="14"/>
      <c r="G51" s="4"/>
      <c r="H51" s="4"/>
      <c r="I51" s="4"/>
      <c r="J51" s="4"/>
      <c r="K51" s="4"/>
    </row>
    <row r="52" spans="1:11" ht="15.75" x14ac:dyDescent="0.25">
      <c r="B52" s="3" t="s">
        <v>115</v>
      </c>
      <c r="C52" s="14"/>
      <c r="D52" s="14"/>
      <c r="E52" s="14"/>
      <c r="F52" s="14"/>
      <c r="G52" s="4"/>
      <c r="H52" s="4"/>
      <c r="I52" s="4"/>
      <c r="J52" s="4"/>
      <c r="K52" s="4"/>
    </row>
    <row r="53" spans="1:11" ht="15.75" x14ac:dyDescent="0.25">
      <c r="B53" s="3" t="s">
        <v>114</v>
      </c>
      <c r="C53" s="14"/>
      <c r="D53" s="14"/>
      <c r="E53" s="14"/>
      <c r="F53" s="14"/>
      <c r="G53" s="4"/>
      <c r="H53" s="4"/>
      <c r="I53" s="4"/>
      <c r="J53" s="4"/>
      <c r="K53" s="4"/>
    </row>
    <row r="54" spans="1:11" ht="15.75" x14ac:dyDescent="0.25">
      <c r="B54" s="3"/>
      <c r="C54" s="14"/>
      <c r="D54" s="14"/>
      <c r="E54" s="14"/>
      <c r="F54" s="14"/>
      <c r="G54" s="4"/>
      <c r="H54" s="4"/>
      <c r="I54" s="4"/>
      <c r="J54" s="4"/>
      <c r="K54" s="4"/>
    </row>
    <row r="55" spans="1:11" ht="15.75" x14ac:dyDescent="0.25">
      <c r="B55" s="3" t="s">
        <v>124</v>
      </c>
      <c r="C55" s="14"/>
      <c r="D55" s="14"/>
      <c r="E55" s="14"/>
      <c r="F55" s="14"/>
      <c r="G55" s="4"/>
      <c r="H55" s="4"/>
      <c r="I55" s="4"/>
      <c r="J55" s="4"/>
      <c r="K55" s="4"/>
    </row>
    <row r="56" spans="1:11" ht="15.75" x14ac:dyDescent="0.25">
      <c r="B56" s="3" t="s">
        <v>166</v>
      </c>
      <c r="C56" s="14"/>
      <c r="D56" s="14"/>
      <c r="E56" s="14"/>
      <c r="F56" s="14"/>
      <c r="G56" s="4"/>
      <c r="H56" s="4"/>
      <c r="I56" s="4"/>
      <c r="J56" s="4"/>
      <c r="K56" s="4"/>
    </row>
    <row r="57" spans="1:11" ht="15.75" x14ac:dyDescent="0.25">
      <c r="B57" s="3"/>
      <c r="C57" s="14"/>
      <c r="D57" s="14"/>
      <c r="E57" s="14"/>
      <c r="F57" s="14"/>
      <c r="G57" s="4"/>
      <c r="H57" s="4"/>
      <c r="I57" s="4"/>
      <c r="J57" s="4"/>
      <c r="K57" s="4"/>
    </row>
    <row r="58" spans="1:11" ht="15.75" x14ac:dyDescent="0.25">
      <c r="B58" s="23" t="s">
        <v>40</v>
      </c>
      <c r="C58" s="11" t="s">
        <v>43</v>
      </c>
      <c r="D58" s="11" t="s">
        <v>44</v>
      </c>
      <c r="E58" s="14"/>
      <c r="F58" s="14"/>
      <c r="G58" s="4"/>
      <c r="H58" s="4"/>
      <c r="I58" s="4"/>
      <c r="J58" s="4"/>
      <c r="K58" s="4"/>
    </row>
    <row r="59" spans="1:11" ht="15.75" x14ac:dyDescent="0.25">
      <c r="B59" s="23" t="s">
        <v>41</v>
      </c>
      <c r="C59" s="11"/>
      <c r="D59" s="11"/>
      <c r="E59" s="14"/>
      <c r="F59" s="14"/>
      <c r="G59" s="4"/>
      <c r="H59" s="4"/>
      <c r="I59" s="4"/>
      <c r="J59" s="4"/>
      <c r="K59" s="4"/>
    </row>
    <row r="60" spans="1:11" ht="15.75" x14ac:dyDescent="0.25">
      <c r="B60" s="16" t="s">
        <v>42</v>
      </c>
      <c r="C60" s="11">
        <v>200000</v>
      </c>
      <c r="D60" s="11"/>
      <c r="E60" s="14"/>
      <c r="F60" s="14"/>
      <c r="G60" s="4"/>
      <c r="H60" s="4"/>
      <c r="I60" s="4"/>
      <c r="J60" s="4"/>
      <c r="K60" s="4"/>
    </row>
    <row r="61" spans="1:11" ht="15.75" x14ac:dyDescent="0.25">
      <c r="B61" s="16" t="s">
        <v>45</v>
      </c>
      <c r="C61" s="11">
        <f>D50*0.5</f>
        <v>4365</v>
      </c>
      <c r="D61" s="11">
        <f>C61</f>
        <v>4365</v>
      </c>
      <c r="E61" s="14"/>
      <c r="F61" s="14"/>
      <c r="G61" s="4"/>
      <c r="H61" s="4"/>
      <c r="I61" s="4"/>
      <c r="J61" s="4"/>
      <c r="K61" s="4"/>
    </row>
    <row r="62" spans="1:11" ht="15.75" x14ac:dyDescent="0.25">
      <c r="B62" s="23" t="s">
        <v>46</v>
      </c>
      <c r="C62" s="11"/>
      <c r="D62" s="11"/>
      <c r="E62" s="14"/>
      <c r="F62" s="14"/>
      <c r="G62" s="4"/>
      <c r="H62" s="4"/>
      <c r="I62" s="4"/>
      <c r="J62" s="4"/>
      <c r="K62" s="4"/>
    </row>
    <row r="63" spans="1:11" ht="15.75" x14ac:dyDescent="0.25">
      <c r="B63" s="16" t="s">
        <v>47</v>
      </c>
      <c r="C63" s="11"/>
      <c r="D63" s="11">
        <v>0</v>
      </c>
      <c r="E63" s="14"/>
      <c r="F63" s="14"/>
      <c r="G63" s="4"/>
      <c r="H63" s="4"/>
      <c r="I63" s="4"/>
      <c r="J63" s="4"/>
      <c r="K63" s="4"/>
    </row>
    <row r="64" spans="1:11" ht="16.5" thickBot="1" x14ac:dyDescent="0.3">
      <c r="B64" s="16" t="s">
        <v>48</v>
      </c>
      <c r="C64" s="12">
        <f>D64</f>
        <v>149750</v>
      </c>
      <c r="D64" s="12">
        <f>F50*0.5</f>
        <v>149750</v>
      </c>
      <c r="E64" s="14"/>
      <c r="F64" s="14"/>
      <c r="G64" s="4"/>
      <c r="H64" s="4"/>
      <c r="I64" s="4"/>
      <c r="J64" s="4"/>
      <c r="K64" s="4"/>
    </row>
    <row r="65" spans="1:11" ht="16.5" thickBot="1" x14ac:dyDescent="0.3">
      <c r="B65" s="16"/>
      <c r="C65" s="13">
        <f>SUM(C60:C64)</f>
        <v>354115</v>
      </c>
      <c r="D65" s="13">
        <f>SUM(D60:D64)</f>
        <v>154115</v>
      </c>
      <c r="E65" s="14"/>
      <c r="F65" s="14"/>
      <c r="G65" s="4"/>
      <c r="H65" s="4"/>
      <c r="I65" s="4"/>
      <c r="J65" s="4"/>
      <c r="K65" s="4"/>
    </row>
    <row r="66" spans="1:11" ht="16.5" thickTop="1" x14ac:dyDescent="0.25">
      <c r="B66" s="3"/>
      <c r="C66" s="14"/>
      <c r="D66" s="14"/>
      <c r="E66" s="14"/>
      <c r="F66" s="14"/>
      <c r="G66" s="4"/>
      <c r="H66" s="4"/>
      <c r="I66" s="4"/>
      <c r="J66" s="4"/>
      <c r="K66" s="4"/>
    </row>
    <row r="67" spans="1:11" ht="15.75" x14ac:dyDescent="0.25">
      <c r="B67" s="23" t="s">
        <v>65</v>
      </c>
      <c r="C67" s="11"/>
      <c r="D67" s="14"/>
      <c r="E67" s="14"/>
      <c r="F67" s="14"/>
      <c r="G67" s="4"/>
      <c r="H67" s="4"/>
      <c r="I67" s="4"/>
      <c r="J67" s="4"/>
      <c r="K67" s="4"/>
    </row>
    <row r="68" spans="1:11" ht="15.75" x14ac:dyDescent="0.25">
      <c r="B68" s="16" t="s">
        <v>49</v>
      </c>
      <c r="C68" s="11"/>
      <c r="D68" s="14"/>
      <c r="E68" s="14"/>
      <c r="F68" s="14"/>
      <c r="G68" s="4"/>
      <c r="H68" s="4"/>
      <c r="I68" s="4"/>
      <c r="J68" s="4"/>
      <c r="K68" s="4"/>
    </row>
    <row r="69" spans="1:11" ht="15.75" x14ac:dyDescent="0.25">
      <c r="B69" s="16" t="s">
        <v>50</v>
      </c>
      <c r="C69" s="11">
        <f>C65</f>
        <v>354115</v>
      </c>
      <c r="D69" s="14"/>
      <c r="E69" s="14"/>
      <c r="F69" s="14"/>
      <c r="G69" s="4"/>
      <c r="H69" s="4"/>
      <c r="I69" s="4"/>
      <c r="J69" s="4"/>
      <c r="K69" s="4"/>
    </row>
    <row r="70" spans="1:11" ht="15.75" x14ac:dyDescent="0.25">
      <c r="A70">
        <v>11</v>
      </c>
      <c r="B70" s="16" t="s">
        <v>53</v>
      </c>
      <c r="C70" s="11">
        <v>-8000</v>
      </c>
      <c r="D70" s="14"/>
      <c r="E70" s="14"/>
      <c r="F70" s="14"/>
      <c r="G70" s="4"/>
      <c r="H70" s="4"/>
      <c r="I70" s="4"/>
      <c r="J70" s="4"/>
      <c r="K70" s="4"/>
    </row>
    <row r="71" spans="1:11" ht="16.5" thickBot="1" x14ac:dyDescent="0.3">
      <c r="A71">
        <v>12</v>
      </c>
      <c r="B71" s="16" t="s">
        <v>54</v>
      </c>
      <c r="C71" s="12">
        <v>-12000</v>
      </c>
      <c r="D71" s="14"/>
      <c r="E71" s="14"/>
      <c r="F71" s="14"/>
      <c r="G71" s="4"/>
      <c r="H71" s="4"/>
      <c r="I71" s="4"/>
      <c r="J71" s="4"/>
      <c r="K71" s="4"/>
    </row>
    <row r="72" spans="1:11" ht="16.5" thickBot="1" x14ac:dyDescent="0.3">
      <c r="B72" s="16" t="s">
        <v>55</v>
      </c>
      <c r="C72" s="13">
        <f>SUM(C69:C71)</f>
        <v>334115</v>
      </c>
      <c r="D72" s="14"/>
      <c r="E72" s="14"/>
      <c r="F72" s="14"/>
      <c r="G72" s="4"/>
      <c r="H72" s="4"/>
      <c r="I72" s="4"/>
      <c r="J72" s="4"/>
      <c r="K72" s="4"/>
    </row>
    <row r="73" spans="1:11" ht="16.5" thickTop="1" x14ac:dyDescent="0.25">
      <c r="B73" s="3"/>
      <c r="C73" s="14"/>
      <c r="D73" s="14"/>
      <c r="E73" s="14"/>
      <c r="F73" s="14"/>
      <c r="G73" s="4"/>
      <c r="H73" s="4"/>
      <c r="I73" s="4"/>
      <c r="J73" s="4"/>
      <c r="K73" s="4"/>
    </row>
    <row r="74" spans="1:11" ht="15.75" x14ac:dyDescent="0.25">
      <c r="B74" s="25" t="s">
        <v>64</v>
      </c>
      <c r="C74" s="11" t="s">
        <v>44</v>
      </c>
      <c r="D74" s="11" t="s">
        <v>56</v>
      </c>
      <c r="E74" s="14"/>
      <c r="F74" s="28" t="s">
        <v>119</v>
      </c>
      <c r="G74" s="28"/>
      <c r="H74" s="4"/>
      <c r="I74" s="4"/>
      <c r="J74" s="4"/>
    </row>
    <row r="75" spans="1:11" ht="15.75" x14ac:dyDescent="0.25">
      <c r="B75" s="16" t="s">
        <v>62</v>
      </c>
      <c r="C75" s="11">
        <f>C72*0.5</f>
        <v>167057.5</v>
      </c>
      <c r="D75" s="11"/>
      <c r="E75" s="14"/>
      <c r="F75" s="29" t="s">
        <v>67</v>
      </c>
      <c r="G75" s="28">
        <f>C81</f>
        <v>321172.5</v>
      </c>
      <c r="H75" s="4"/>
      <c r="I75" s="4"/>
      <c r="J75" s="4"/>
    </row>
    <row r="76" spans="1:11" ht="15.75" x14ac:dyDescent="0.25">
      <c r="B76" s="16" t="s">
        <v>62</v>
      </c>
      <c r="C76" s="11"/>
      <c r="D76" s="11">
        <f>C75</f>
        <v>167057.5</v>
      </c>
      <c r="E76" s="14"/>
      <c r="F76" s="29" t="s">
        <v>68</v>
      </c>
      <c r="G76" s="28">
        <f>D82</f>
        <v>167057.5</v>
      </c>
      <c r="H76" s="4"/>
      <c r="I76" s="4"/>
      <c r="J76" s="4"/>
    </row>
    <row r="77" spans="1:11" ht="15.75" x14ac:dyDescent="0.25">
      <c r="B77" s="17" t="s">
        <v>57</v>
      </c>
      <c r="C77" s="11"/>
      <c r="D77" s="11"/>
      <c r="E77" s="14"/>
      <c r="F77" s="66" t="s">
        <v>70</v>
      </c>
      <c r="G77" s="28">
        <f>SUM(G75:G76)</f>
        <v>488230</v>
      </c>
      <c r="H77" s="4"/>
      <c r="I77" s="4"/>
      <c r="J77" s="4"/>
    </row>
    <row r="78" spans="1:11" ht="15.75" x14ac:dyDescent="0.25">
      <c r="B78" s="26" t="s">
        <v>63</v>
      </c>
      <c r="C78" s="11"/>
      <c r="D78" s="11"/>
      <c r="E78" s="4"/>
      <c r="F78" s="66" t="s">
        <v>120</v>
      </c>
      <c r="G78" s="28">
        <v>8000</v>
      </c>
      <c r="H78" s="4"/>
      <c r="I78" s="4"/>
      <c r="J78" s="4"/>
    </row>
    <row r="79" spans="1:11" ht="15.75" x14ac:dyDescent="0.25">
      <c r="B79" s="16" t="s">
        <v>58</v>
      </c>
      <c r="C79" s="10">
        <v>0</v>
      </c>
      <c r="D79" s="10"/>
      <c r="F79" s="66" t="s">
        <v>121</v>
      </c>
      <c r="G79" s="28">
        <v>12000</v>
      </c>
    </row>
    <row r="80" spans="1:11" ht="16.5" thickBot="1" x14ac:dyDescent="0.3">
      <c r="B80" s="16" t="s">
        <v>66</v>
      </c>
      <c r="C80" s="12">
        <f>D65</f>
        <v>154115</v>
      </c>
      <c r="D80" s="20"/>
      <c r="F80" s="29" t="s">
        <v>69</v>
      </c>
      <c r="G80" s="28">
        <f>SUM(G77:G79)</f>
        <v>508230</v>
      </c>
    </row>
    <row r="81" spans="2:6" ht="16.5" thickBot="1" x14ac:dyDescent="0.3">
      <c r="B81" s="23" t="s">
        <v>59</v>
      </c>
      <c r="C81" s="13">
        <f>SUM(C75:C80)</f>
        <v>321172.5</v>
      </c>
      <c r="D81" s="19"/>
      <c r="F81" s="4"/>
    </row>
    <row r="82" spans="2:6" ht="17.25" thickTop="1" thickBot="1" x14ac:dyDescent="0.3">
      <c r="B82" s="27" t="s">
        <v>60</v>
      </c>
      <c r="C82" s="22"/>
      <c r="D82" s="21">
        <f>SUM(D76:D81)</f>
        <v>167057.5</v>
      </c>
      <c r="E82" s="5">
        <f>G77</f>
        <v>488230</v>
      </c>
      <c r="F82" s="7" t="s">
        <v>71</v>
      </c>
    </row>
    <row r="83" spans="2:6" ht="32.25" thickTop="1" x14ac:dyDescent="0.25">
      <c r="B83" s="18" t="s">
        <v>61</v>
      </c>
      <c r="C83" s="103">
        <v>65.783032599999999</v>
      </c>
      <c r="D83" s="104">
        <v>34.216967400000001</v>
      </c>
      <c r="E83" s="30">
        <f>SUM(C83:D83)</f>
        <v>100</v>
      </c>
      <c r="F83" s="105" t="s">
        <v>167</v>
      </c>
    </row>
    <row r="84" spans="2:6" ht="15.75" x14ac:dyDescent="0.25">
      <c r="B84" s="1"/>
      <c r="C84" s="1"/>
      <c r="D84" s="1"/>
    </row>
    <row r="85" spans="2:6" ht="15.75" x14ac:dyDescent="0.25">
      <c r="B85" s="1"/>
      <c r="C85" s="1"/>
      <c r="D85" s="1"/>
    </row>
  </sheetData>
  <mergeCells count="3">
    <mergeCell ref="C2:D2"/>
    <mergeCell ref="E2:F2"/>
    <mergeCell ref="C1:F1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Layout" topLeftCell="A13" zoomScaleNormal="100" workbookViewId="0">
      <selection activeCell="B42" sqref="B42"/>
    </sheetView>
  </sheetViews>
  <sheetFormatPr baseColWidth="10" defaultColWidth="11.83203125" defaultRowHeight="12.75" x14ac:dyDescent="0.2"/>
  <cols>
    <col min="1" max="1" width="4.33203125" customWidth="1"/>
    <col min="2" max="2" width="30.6640625" customWidth="1"/>
    <col min="3" max="6" width="14" customWidth="1"/>
    <col min="7" max="8" width="16.83203125" customWidth="1"/>
  </cols>
  <sheetData>
    <row r="1" spans="1:8" ht="32.25" thickBot="1" x14ac:dyDescent="0.3">
      <c r="B1" s="6" t="s">
        <v>24</v>
      </c>
      <c r="C1" s="113" t="s">
        <v>169</v>
      </c>
      <c r="D1" s="113"/>
      <c r="E1" s="113"/>
      <c r="F1" s="113"/>
    </row>
    <row r="2" spans="1:8" ht="15.75" x14ac:dyDescent="0.25">
      <c r="A2" s="64"/>
      <c r="B2" s="61"/>
      <c r="C2" s="111" t="s">
        <v>33</v>
      </c>
      <c r="D2" s="112"/>
      <c r="E2" s="111" t="s">
        <v>34</v>
      </c>
      <c r="F2" s="112"/>
    </row>
    <row r="3" spans="1:8" ht="15.75" x14ac:dyDescent="0.25">
      <c r="A3" s="64"/>
      <c r="B3" s="61"/>
      <c r="C3" s="34" t="s">
        <v>35</v>
      </c>
      <c r="D3" s="35" t="s">
        <v>30</v>
      </c>
      <c r="E3" s="36" t="s">
        <v>27</v>
      </c>
      <c r="F3" s="35" t="s">
        <v>28</v>
      </c>
      <c r="G3" s="1"/>
      <c r="H3" s="1"/>
    </row>
    <row r="4" spans="1:8" ht="15.75" x14ac:dyDescent="0.25">
      <c r="A4" s="65" t="s">
        <v>79</v>
      </c>
      <c r="B4" s="62" t="s">
        <v>75</v>
      </c>
      <c r="C4" s="40"/>
      <c r="D4" s="41"/>
      <c r="E4" s="40"/>
      <c r="F4" s="41"/>
      <c r="G4" s="4"/>
      <c r="H4" s="4"/>
    </row>
    <row r="5" spans="1:8" ht="15.75" x14ac:dyDescent="0.25">
      <c r="A5" s="64"/>
      <c r="B5" s="62" t="s">
        <v>76</v>
      </c>
      <c r="C5" s="40"/>
      <c r="D5" s="41"/>
      <c r="E5" s="40"/>
      <c r="F5" s="41"/>
      <c r="G5" s="4"/>
      <c r="H5" s="4"/>
    </row>
    <row r="6" spans="1:8" ht="15.75" x14ac:dyDescent="0.25">
      <c r="A6" s="64"/>
      <c r="B6" s="62" t="s">
        <v>77</v>
      </c>
      <c r="C6" s="40"/>
      <c r="D6" s="41"/>
      <c r="E6" s="40"/>
      <c r="F6" s="41"/>
      <c r="G6" s="4"/>
      <c r="H6" s="4"/>
    </row>
    <row r="7" spans="1:8" ht="15.75" x14ac:dyDescent="0.25">
      <c r="A7" s="65" t="s">
        <v>80</v>
      </c>
      <c r="B7" s="62" t="s">
        <v>78</v>
      </c>
      <c r="C7" s="40"/>
      <c r="D7" s="41"/>
      <c r="E7" s="40"/>
      <c r="F7" s="41"/>
      <c r="G7" s="4"/>
      <c r="H7" s="4"/>
    </row>
    <row r="8" spans="1:8" ht="15.75" x14ac:dyDescent="0.25">
      <c r="A8" s="64">
        <v>1</v>
      </c>
      <c r="B8" s="62" t="s">
        <v>22</v>
      </c>
      <c r="C8" s="40"/>
      <c r="D8" s="41"/>
      <c r="E8" s="40">
        <v>50000</v>
      </c>
      <c r="F8" s="41"/>
      <c r="G8" s="4"/>
      <c r="H8" s="4"/>
    </row>
    <row r="9" spans="1:8" ht="15.75" x14ac:dyDescent="0.25">
      <c r="A9" s="64"/>
      <c r="B9" s="62" t="s">
        <v>4</v>
      </c>
      <c r="C9" s="40">
        <v>0</v>
      </c>
      <c r="D9" s="41"/>
      <c r="E9" s="40"/>
      <c r="F9" s="41"/>
      <c r="G9" s="4"/>
      <c r="H9" s="4"/>
    </row>
    <row r="10" spans="1:8" ht="15.75" x14ac:dyDescent="0.25">
      <c r="A10" s="64"/>
      <c r="B10" s="62" t="s">
        <v>5</v>
      </c>
      <c r="C10" s="40"/>
      <c r="D10" s="41"/>
      <c r="E10" s="40"/>
      <c r="F10" s="41"/>
      <c r="G10" s="4"/>
      <c r="H10" s="4"/>
    </row>
    <row r="11" spans="1:8" ht="15.75" x14ac:dyDescent="0.25">
      <c r="A11" s="64"/>
      <c r="B11" s="62" t="s">
        <v>6</v>
      </c>
      <c r="C11" s="40"/>
      <c r="D11" s="41"/>
      <c r="E11" s="40"/>
      <c r="F11" s="41"/>
      <c r="G11" s="4"/>
      <c r="H11" s="4"/>
    </row>
    <row r="12" spans="1:8" ht="15.75" x14ac:dyDescent="0.25">
      <c r="A12" s="64"/>
      <c r="B12" s="62" t="s">
        <v>7</v>
      </c>
      <c r="C12" s="40"/>
      <c r="D12" s="41"/>
      <c r="E12" s="40"/>
      <c r="F12" s="41"/>
      <c r="G12" s="4"/>
      <c r="H12" s="4"/>
    </row>
    <row r="13" spans="1:8" ht="15.75" x14ac:dyDescent="0.25">
      <c r="A13" s="64">
        <v>2</v>
      </c>
      <c r="B13" s="62" t="s">
        <v>86</v>
      </c>
      <c r="C13" s="40"/>
      <c r="D13" s="41"/>
      <c r="E13" s="40"/>
      <c r="F13" s="41"/>
      <c r="G13" s="4"/>
      <c r="H13" s="4"/>
    </row>
    <row r="14" spans="1:8" ht="15.75" x14ac:dyDescent="0.25">
      <c r="A14" s="64"/>
      <c r="B14" s="62" t="s">
        <v>73</v>
      </c>
      <c r="C14" s="40"/>
      <c r="D14" s="41"/>
      <c r="E14" s="40">
        <v>250000</v>
      </c>
      <c r="F14" s="41"/>
      <c r="G14" s="4"/>
      <c r="H14" s="4"/>
    </row>
    <row r="15" spans="1:8" ht="15.75" x14ac:dyDescent="0.25">
      <c r="A15" s="64"/>
      <c r="B15" s="62" t="s">
        <v>81</v>
      </c>
      <c r="C15" s="40"/>
      <c r="D15" s="41"/>
      <c r="E15" s="40"/>
      <c r="F15" s="41"/>
      <c r="G15" s="4"/>
      <c r="H15" s="4"/>
    </row>
    <row r="16" spans="1:8" ht="15.75" x14ac:dyDescent="0.25">
      <c r="A16" s="64"/>
      <c r="B16" s="62" t="s">
        <v>10</v>
      </c>
      <c r="C16" s="40"/>
      <c r="D16" s="41"/>
      <c r="E16" s="40"/>
      <c r="F16" s="41"/>
      <c r="G16" s="4"/>
      <c r="H16" s="4"/>
    </row>
    <row r="17" spans="1:8" ht="15.75" x14ac:dyDescent="0.25">
      <c r="A17" s="64"/>
      <c r="B17" s="62" t="s">
        <v>72</v>
      </c>
      <c r="C17" s="40">
        <v>4000</v>
      </c>
      <c r="D17" s="41"/>
      <c r="E17" s="40"/>
      <c r="F17" s="41"/>
      <c r="G17" s="4"/>
      <c r="H17" s="4"/>
    </row>
    <row r="18" spans="1:8" ht="15.75" x14ac:dyDescent="0.25">
      <c r="A18" s="64"/>
      <c r="B18" s="62" t="s">
        <v>12</v>
      </c>
      <c r="C18" s="40"/>
      <c r="D18" s="41"/>
      <c r="E18" s="40"/>
      <c r="F18" s="41"/>
      <c r="G18" s="4"/>
      <c r="H18" s="4"/>
    </row>
    <row r="19" spans="1:8" ht="15.75" x14ac:dyDescent="0.25">
      <c r="A19" s="64"/>
      <c r="B19" s="62" t="s">
        <v>74</v>
      </c>
      <c r="C19" s="40"/>
      <c r="D19" s="41"/>
      <c r="E19" s="40"/>
      <c r="F19" s="41">
        <v>100000</v>
      </c>
      <c r="G19" s="4"/>
      <c r="H19" s="4"/>
    </row>
    <row r="20" spans="1:8" ht="15.75" x14ac:dyDescent="0.25">
      <c r="A20" s="64"/>
      <c r="B20" s="62" t="s">
        <v>17</v>
      </c>
      <c r="C20" s="40">
        <v>1500</v>
      </c>
      <c r="D20" s="41"/>
      <c r="E20" s="40"/>
      <c r="F20" s="41"/>
      <c r="G20" s="4"/>
      <c r="H20" s="4"/>
    </row>
    <row r="21" spans="1:8" ht="15.75" x14ac:dyDescent="0.25">
      <c r="A21" s="64"/>
      <c r="B21" s="62" t="s">
        <v>18</v>
      </c>
      <c r="C21" s="40">
        <v>0</v>
      </c>
      <c r="D21" s="41"/>
      <c r="E21" s="40"/>
      <c r="F21" s="41"/>
      <c r="G21" s="4"/>
      <c r="H21" s="4"/>
    </row>
    <row r="22" spans="1:8" ht="15.75" x14ac:dyDescent="0.25">
      <c r="A22" s="64"/>
      <c r="B22" s="62" t="s">
        <v>11</v>
      </c>
      <c r="C22" s="40"/>
      <c r="D22" s="41"/>
      <c r="E22" s="40"/>
      <c r="F22" s="41"/>
      <c r="G22" s="4"/>
      <c r="H22" s="4"/>
    </row>
    <row r="23" spans="1:8" ht="15.75" x14ac:dyDescent="0.25">
      <c r="A23" s="64"/>
      <c r="B23" s="62" t="s">
        <v>19</v>
      </c>
      <c r="C23" s="40"/>
      <c r="D23" s="41"/>
      <c r="E23" s="40"/>
      <c r="F23" s="41"/>
      <c r="G23" s="4"/>
      <c r="H23" s="4"/>
    </row>
    <row r="24" spans="1:8" ht="15.75" x14ac:dyDescent="0.25">
      <c r="A24" s="64"/>
      <c r="B24" s="62" t="s">
        <v>21</v>
      </c>
      <c r="C24" s="40">
        <v>500</v>
      </c>
      <c r="D24" s="41"/>
      <c r="E24" s="40"/>
      <c r="F24" s="41"/>
      <c r="G24" s="4"/>
      <c r="H24" s="4"/>
    </row>
    <row r="25" spans="1:8" ht="15.75" x14ac:dyDescent="0.25">
      <c r="A25" s="64"/>
      <c r="B25" s="62" t="s">
        <v>13</v>
      </c>
      <c r="C25" s="40">
        <v>0</v>
      </c>
      <c r="D25" s="41"/>
      <c r="E25" s="40"/>
      <c r="F25" s="41"/>
      <c r="G25" s="4"/>
      <c r="H25" s="4"/>
    </row>
    <row r="26" spans="1:8" ht="15.75" x14ac:dyDescent="0.25">
      <c r="A26" s="64">
        <v>3</v>
      </c>
      <c r="B26" s="62" t="s">
        <v>14</v>
      </c>
      <c r="C26" s="40"/>
      <c r="D26" s="41"/>
      <c r="E26" s="40">
        <v>10000</v>
      </c>
      <c r="F26" s="41"/>
      <c r="G26" s="4"/>
      <c r="H26" s="4"/>
    </row>
    <row r="27" spans="1:8" ht="15.75" x14ac:dyDescent="0.25">
      <c r="A27" s="64"/>
      <c r="B27" s="62" t="s">
        <v>4</v>
      </c>
      <c r="C27" s="40">
        <v>0</v>
      </c>
      <c r="D27" s="41"/>
      <c r="E27" s="40"/>
      <c r="F27" s="41"/>
      <c r="G27" s="4"/>
      <c r="H27" s="4"/>
    </row>
    <row r="28" spans="1:8" ht="15.75" x14ac:dyDescent="0.25">
      <c r="A28" s="64"/>
      <c r="B28" s="62" t="s">
        <v>5</v>
      </c>
      <c r="C28" s="40"/>
      <c r="D28" s="41"/>
      <c r="E28" s="40"/>
      <c r="F28" s="41"/>
      <c r="G28" s="4"/>
      <c r="H28" s="4"/>
    </row>
    <row r="29" spans="1:8" ht="15.75" x14ac:dyDescent="0.25">
      <c r="A29" s="64"/>
      <c r="B29" s="62" t="s">
        <v>6</v>
      </c>
      <c r="C29" s="40"/>
      <c r="D29" s="41"/>
      <c r="E29" s="40"/>
      <c r="F29" s="41"/>
      <c r="G29" s="4"/>
      <c r="H29" s="4"/>
    </row>
    <row r="30" spans="1:8" ht="15.75" x14ac:dyDescent="0.25">
      <c r="A30" s="64"/>
      <c r="B30" s="62" t="s">
        <v>7</v>
      </c>
      <c r="C30" s="40"/>
      <c r="D30" s="41"/>
      <c r="E30" s="40"/>
      <c r="F30" s="41"/>
      <c r="G30" s="4"/>
      <c r="H30" s="4"/>
    </row>
    <row r="31" spans="1:8" ht="15.75" x14ac:dyDescent="0.25">
      <c r="A31" s="64">
        <v>4</v>
      </c>
      <c r="B31" s="62" t="s">
        <v>15</v>
      </c>
      <c r="C31" s="40"/>
      <c r="D31" s="41"/>
      <c r="E31" s="40">
        <v>100000</v>
      </c>
      <c r="F31" s="41"/>
      <c r="G31" s="4"/>
      <c r="H31" s="4"/>
    </row>
    <row r="32" spans="1:8" ht="15.75" x14ac:dyDescent="0.25">
      <c r="A32" s="64"/>
      <c r="B32" s="62" t="s">
        <v>4</v>
      </c>
      <c r="C32" s="40">
        <v>0</v>
      </c>
      <c r="D32" s="41"/>
      <c r="E32" s="40"/>
      <c r="F32" s="41"/>
      <c r="G32" s="4"/>
      <c r="H32" s="4"/>
    </row>
    <row r="33" spans="1:8" ht="15.75" x14ac:dyDescent="0.25">
      <c r="A33" s="64"/>
      <c r="B33" s="62" t="s">
        <v>5</v>
      </c>
      <c r="C33" s="40"/>
      <c r="D33" s="41"/>
      <c r="E33" s="40"/>
      <c r="F33" s="41"/>
      <c r="G33" s="4"/>
      <c r="H33" s="4"/>
    </row>
    <row r="34" spans="1:8" ht="15.75" x14ac:dyDescent="0.25">
      <c r="A34" s="64"/>
      <c r="B34" s="62" t="s">
        <v>6</v>
      </c>
      <c r="C34" s="40"/>
      <c r="D34" s="41"/>
      <c r="E34" s="40"/>
      <c r="F34" s="41"/>
      <c r="G34" s="4"/>
      <c r="H34" s="4"/>
    </row>
    <row r="35" spans="1:8" ht="15.75" x14ac:dyDescent="0.25">
      <c r="A35" s="64"/>
      <c r="B35" s="62" t="s">
        <v>7</v>
      </c>
      <c r="C35" s="40"/>
      <c r="D35" s="41"/>
      <c r="E35" s="40"/>
      <c r="F35" s="41"/>
      <c r="G35" s="4"/>
      <c r="H35" s="4"/>
    </row>
    <row r="36" spans="1:8" ht="15.75" x14ac:dyDescent="0.25">
      <c r="A36" s="64">
        <v>5</v>
      </c>
      <c r="B36" s="62" t="s">
        <v>16</v>
      </c>
      <c r="C36" s="40"/>
      <c r="D36" s="41"/>
      <c r="E36" s="40">
        <v>100000</v>
      </c>
      <c r="F36" s="41"/>
      <c r="G36" s="4"/>
      <c r="H36" s="4"/>
    </row>
    <row r="37" spans="1:8" ht="15.75" x14ac:dyDescent="0.25">
      <c r="A37" s="64"/>
      <c r="B37" s="62" t="s">
        <v>23</v>
      </c>
      <c r="C37" s="40">
        <v>2500</v>
      </c>
      <c r="D37" s="41"/>
      <c r="E37" s="40"/>
      <c r="F37" s="41"/>
      <c r="G37" s="4"/>
      <c r="H37" s="4"/>
    </row>
    <row r="38" spans="1:8" ht="15.75" x14ac:dyDescent="0.25">
      <c r="A38" s="64">
        <v>6</v>
      </c>
      <c r="B38" s="62" t="s">
        <v>139</v>
      </c>
      <c r="C38" s="40"/>
      <c r="D38" s="41"/>
      <c r="E38" s="40"/>
      <c r="F38" s="41"/>
      <c r="G38" s="4"/>
      <c r="H38" s="4"/>
    </row>
    <row r="39" spans="1:8" ht="15.75" x14ac:dyDescent="0.25">
      <c r="A39" s="64"/>
      <c r="B39" s="62" t="s">
        <v>73</v>
      </c>
      <c r="C39" s="40"/>
      <c r="D39" s="41"/>
      <c r="E39" s="40">
        <v>100000</v>
      </c>
      <c r="F39" s="41"/>
      <c r="G39" s="4"/>
      <c r="H39" s="4"/>
    </row>
    <row r="40" spans="1:8" ht="15.75" x14ac:dyDescent="0.25">
      <c r="A40" s="64"/>
      <c r="B40" s="62" t="s">
        <v>140</v>
      </c>
      <c r="C40" s="40"/>
      <c r="D40" s="41">
        <v>200</v>
      </c>
      <c r="E40" s="40"/>
      <c r="F40" s="41"/>
      <c r="G40" s="4"/>
      <c r="H40" s="4"/>
    </row>
    <row r="41" spans="1:8" ht="15.75" x14ac:dyDescent="0.25">
      <c r="A41" s="64"/>
      <c r="B41" s="62" t="s">
        <v>178</v>
      </c>
      <c r="C41" s="40"/>
      <c r="D41" s="41">
        <v>9000</v>
      </c>
      <c r="E41" s="40"/>
      <c r="F41" s="41"/>
      <c r="G41" s="4"/>
      <c r="H41" s="4"/>
    </row>
    <row r="42" spans="1:8" ht="15.75" x14ac:dyDescent="0.25">
      <c r="A42" s="64"/>
      <c r="B42" s="62" t="s">
        <v>141</v>
      </c>
      <c r="C42" s="40"/>
      <c r="D42" s="41">
        <v>0</v>
      </c>
      <c r="E42" s="40"/>
      <c r="F42" s="41"/>
      <c r="G42" s="4"/>
      <c r="H42" s="4"/>
    </row>
    <row r="43" spans="1:8" ht="15.75" x14ac:dyDescent="0.25">
      <c r="A43" s="64">
        <v>7</v>
      </c>
      <c r="B43" s="62" t="s">
        <v>51</v>
      </c>
      <c r="C43" s="40"/>
      <c r="D43" s="41"/>
      <c r="E43" s="40">
        <v>2500</v>
      </c>
      <c r="F43" s="41"/>
      <c r="G43" s="4"/>
      <c r="H43" s="4"/>
    </row>
    <row r="44" spans="1:8" ht="15.75" x14ac:dyDescent="0.25">
      <c r="A44" s="64">
        <v>8</v>
      </c>
      <c r="B44" s="62" t="s">
        <v>52</v>
      </c>
      <c r="C44" s="40"/>
      <c r="D44" s="41"/>
      <c r="E44" s="40"/>
      <c r="F44" s="41">
        <v>5000</v>
      </c>
      <c r="G44" s="4"/>
      <c r="H44" s="4"/>
    </row>
    <row r="45" spans="1:8" ht="15.75" x14ac:dyDescent="0.25">
      <c r="A45" s="64">
        <v>9</v>
      </c>
      <c r="B45" s="62" t="s">
        <v>82</v>
      </c>
      <c r="C45" s="40">
        <v>16200</v>
      </c>
      <c r="D45" s="41"/>
      <c r="E45" s="40"/>
      <c r="F45" s="41"/>
      <c r="G45" s="4"/>
      <c r="H45" s="4"/>
    </row>
    <row r="46" spans="1:8" ht="15.75" x14ac:dyDescent="0.25">
      <c r="A46" s="64"/>
      <c r="B46" s="62" t="s">
        <v>83</v>
      </c>
      <c r="C46" s="40">
        <v>16200</v>
      </c>
      <c r="D46" s="41"/>
      <c r="E46" s="40"/>
      <c r="F46" s="41"/>
      <c r="G46" s="4"/>
      <c r="H46" s="4"/>
    </row>
    <row r="47" spans="1:8" ht="15.75" x14ac:dyDescent="0.25">
      <c r="A47" s="64">
        <v>10</v>
      </c>
      <c r="B47" s="62" t="s">
        <v>99</v>
      </c>
      <c r="C47" s="40"/>
      <c r="D47" s="41">
        <v>10600</v>
      </c>
      <c r="E47" s="40"/>
      <c r="F47" s="41"/>
      <c r="G47" s="4"/>
      <c r="H47" s="4"/>
    </row>
    <row r="48" spans="1:8" ht="15.75" x14ac:dyDescent="0.25">
      <c r="A48" s="64"/>
      <c r="B48" s="62" t="s">
        <v>100</v>
      </c>
      <c r="C48" s="40"/>
      <c r="D48" s="41">
        <v>10600</v>
      </c>
      <c r="E48" s="40"/>
      <c r="F48" s="41"/>
      <c r="G48" s="4"/>
      <c r="H48" s="4"/>
    </row>
    <row r="49" spans="1:8" ht="15.75" x14ac:dyDescent="0.25">
      <c r="A49" s="64"/>
      <c r="B49" s="62" t="s">
        <v>84</v>
      </c>
      <c r="C49" s="40"/>
      <c r="D49" s="41"/>
      <c r="E49" s="40"/>
      <c r="F49" s="41"/>
      <c r="G49" s="4"/>
      <c r="H49" s="4"/>
    </row>
    <row r="50" spans="1:8" ht="15.75" x14ac:dyDescent="0.25">
      <c r="A50" s="64">
        <v>11</v>
      </c>
      <c r="B50" s="62" t="s">
        <v>95</v>
      </c>
      <c r="C50" s="40"/>
      <c r="D50" s="41">
        <v>0</v>
      </c>
      <c r="E50" s="40"/>
      <c r="F50" s="41"/>
      <c r="G50" s="4"/>
      <c r="H50" s="4"/>
    </row>
    <row r="51" spans="1:8" ht="15.75" x14ac:dyDescent="0.25">
      <c r="A51" s="64">
        <v>12</v>
      </c>
      <c r="B51" s="62" t="s">
        <v>54</v>
      </c>
      <c r="C51" s="40"/>
      <c r="D51" s="41">
        <v>0</v>
      </c>
      <c r="E51" s="40"/>
      <c r="F51" s="41"/>
      <c r="G51" s="4"/>
      <c r="H51" s="4"/>
    </row>
    <row r="52" spans="1:8" ht="15.75" x14ac:dyDescent="0.25">
      <c r="A52" s="64"/>
      <c r="B52" s="61"/>
      <c r="C52" s="40"/>
      <c r="D52" s="41"/>
      <c r="E52" s="40"/>
      <c r="F52" s="41"/>
      <c r="G52" s="4"/>
      <c r="H52" s="4"/>
    </row>
    <row r="53" spans="1:8" ht="15.75" x14ac:dyDescent="0.25">
      <c r="A53" s="64"/>
      <c r="B53" s="62" t="s">
        <v>39</v>
      </c>
      <c r="C53" s="40">
        <f>SUM(C4:C52)</f>
        <v>40900</v>
      </c>
      <c r="D53" s="41">
        <f>SUM(D40:D52)</f>
        <v>30400</v>
      </c>
      <c r="E53" s="40">
        <f>SUM(E5:E52)</f>
        <v>612500</v>
      </c>
      <c r="F53" s="41">
        <f>SUM(F4:F52)</f>
        <v>105000</v>
      </c>
      <c r="G53" s="4"/>
      <c r="H53" s="4"/>
    </row>
    <row r="54" spans="1:8" ht="16.5" thickBot="1" x14ac:dyDescent="0.3">
      <c r="A54" s="64"/>
      <c r="B54" s="63" t="s">
        <v>125</v>
      </c>
      <c r="C54" s="42">
        <f>C53-D53</f>
        <v>10500</v>
      </c>
      <c r="D54" s="41"/>
      <c r="E54" s="40"/>
      <c r="F54" s="41"/>
      <c r="G54" s="4"/>
      <c r="H54" s="4"/>
    </row>
    <row r="55" spans="1:8" ht="17.25" thickTop="1" thickBot="1" x14ac:dyDescent="0.3">
      <c r="A55" s="64"/>
      <c r="B55" s="63" t="s">
        <v>126</v>
      </c>
      <c r="C55" s="43"/>
      <c r="D55" s="44"/>
      <c r="E55" s="42">
        <f>E53-F53</f>
        <v>507500</v>
      </c>
      <c r="F55" s="44"/>
      <c r="G55" s="4"/>
      <c r="H55" s="4"/>
    </row>
    <row r="56" spans="1:8" ht="15.75" x14ac:dyDescent="0.25">
      <c r="A56" s="1"/>
      <c r="B56" s="1"/>
      <c r="C56" s="4"/>
      <c r="D56" s="4"/>
      <c r="E56" s="4"/>
      <c r="F56" s="4"/>
      <c r="G56" s="4"/>
      <c r="H56" s="4"/>
    </row>
    <row r="57" spans="1:8" ht="15.75" x14ac:dyDescent="0.25">
      <c r="A57" s="8" t="s">
        <v>85</v>
      </c>
      <c r="C57" s="4"/>
      <c r="D57" s="4"/>
      <c r="E57" s="4"/>
      <c r="F57" s="4"/>
      <c r="G57" s="4"/>
      <c r="H57" s="4"/>
    </row>
    <row r="58" spans="1:8" ht="15.75" x14ac:dyDescent="0.25">
      <c r="A58" s="1"/>
      <c r="B58" s="3"/>
      <c r="C58" s="4"/>
      <c r="D58" s="4"/>
      <c r="E58" s="4"/>
      <c r="F58" s="4"/>
      <c r="G58" s="4"/>
      <c r="H58" s="4"/>
    </row>
    <row r="59" spans="1:8" ht="15.75" x14ac:dyDescent="0.25">
      <c r="A59" s="1"/>
      <c r="B59" s="3"/>
      <c r="C59" s="1"/>
      <c r="D59" s="1"/>
      <c r="E59" s="1"/>
      <c r="F59" s="1"/>
      <c r="G59" s="1"/>
      <c r="H59" s="1"/>
    </row>
    <row r="60" spans="1:8" ht="15.75" x14ac:dyDescent="0.25">
      <c r="A60" s="1"/>
      <c r="B60" s="3"/>
      <c r="C60" s="1"/>
      <c r="D60" s="1"/>
      <c r="E60" s="1"/>
      <c r="F60" s="1"/>
      <c r="G60" s="1"/>
      <c r="H60" s="1"/>
    </row>
    <row r="61" spans="1:8" ht="15.75" x14ac:dyDescent="0.25">
      <c r="C61" s="1"/>
      <c r="D61" s="1"/>
      <c r="E61" s="1"/>
      <c r="F61" s="1"/>
      <c r="G61" s="1"/>
      <c r="H61" s="1"/>
    </row>
  </sheetData>
  <mergeCells count="3">
    <mergeCell ref="C2:D2"/>
    <mergeCell ref="E2:F2"/>
    <mergeCell ref="C1:F1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activeCell="B14" sqref="B14"/>
    </sheetView>
  </sheetViews>
  <sheetFormatPr baseColWidth="10" defaultColWidth="11.83203125" defaultRowHeight="12.75" x14ac:dyDescent="0.2"/>
  <cols>
    <col min="1" max="1" width="4.83203125" customWidth="1"/>
    <col min="2" max="2" width="30" customWidth="1"/>
    <col min="3" max="6" width="14" customWidth="1"/>
    <col min="7" max="7" width="15.6640625" customWidth="1"/>
  </cols>
  <sheetData>
    <row r="1" spans="1:7" ht="32.25" thickBot="1" x14ac:dyDescent="0.3">
      <c r="B1" s="6" t="s">
        <v>109</v>
      </c>
      <c r="C1" s="113" t="s">
        <v>169</v>
      </c>
      <c r="D1" s="113"/>
      <c r="E1" s="113"/>
      <c r="F1" s="113"/>
    </row>
    <row r="2" spans="1:7" ht="15.75" x14ac:dyDescent="0.25">
      <c r="A2" s="1"/>
      <c r="B2" s="31"/>
      <c r="C2" s="114" t="s">
        <v>32</v>
      </c>
      <c r="D2" s="112"/>
      <c r="E2" s="111" t="s">
        <v>26</v>
      </c>
      <c r="F2" s="112"/>
      <c r="G2" s="2"/>
    </row>
    <row r="3" spans="1:7" ht="15.75" x14ac:dyDescent="0.25">
      <c r="A3" s="1">
        <v>4</v>
      </c>
      <c r="B3" s="32" t="s">
        <v>15</v>
      </c>
      <c r="C3" s="40"/>
      <c r="D3" s="41"/>
      <c r="E3" s="40">
        <v>0</v>
      </c>
      <c r="F3" s="41"/>
      <c r="G3" s="4"/>
    </row>
    <row r="4" spans="1:7" ht="15.75" x14ac:dyDescent="0.25">
      <c r="A4" s="1"/>
      <c r="B4" s="32" t="s">
        <v>4</v>
      </c>
      <c r="C4" s="40"/>
      <c r="D4" s="41"/>
      <c r="E4" s="40"/>
      <c r="F4" s="41"/>
      <c r="G4" s="4"/>
    </row>
    <row r="5" spans="1:7" ht="15.75" x14ac:dyDescent="0.25">
      <c r="A5" s="1"/>
      <c r="B5" s="32" t="s">
        <v>5</v>
      </c>
      <c r="C5" s="40">
        <v>0</v>
      </c>
      <c r="D5" s="41"/>
      <c r="E5" s="40"/>
      <c r="F5" s="41"/>
      <c r="G5" s="4"/>
    </row>
    <row r="6" spans="1:7" ht="15.75" x14ac:dyDescent="0.25">
      <c r="A6" s="1"/>
      <c r="B6" s="32" t="s">
        <v>6</v>
      </c>
      <c r="C6" s="40"/>
      <c r="D6" s="41">
        <v>0</v>
      </c>
      <c r="E6" s="40"/>
      <c r="F6" s="41"/>
      <c r="G6" s="4"/>
    </row>
    <row r="7" spans="1:7" ht="15.75" x14ac:dyDescent="0.25">
      <c r="A7" s="1"/>
      <c r="B7" s="32" t="s">
        <v>7</v>
      </c>
      <c r="C7" s="40"/>
      <c r="D7" s="41">
        <v>0</v>
      </c>
      <c r="E7" s="40"/>
      <c r="F7" s="41"/>
      <c r="G7" s="4"/>
    </row>
    <row r="8" spans="1:7" ht="15.75" x14ac:dyDescent="0.25">
      <c r="A8" s="1">
        <v>5</v>
      </c>
      <c r="B8" s="32" t="s">
        <v>16</v>
      </c>
      <c r="C8" s="40"/>
      <c r="D8" s="41"/>
      <c r="E8" s="40">
        <v>0</v>
      </c>
      <c r="F8" s="41"/>
      <c r="G8" s="4"/>
    </row>
    <row r="9" spans="1:7" ht="15.75" x14ac:dyDescent="0.25">
      <c r="A9" s="1"/>
      <c r="B9" s="32" t="s">
        <v>23</v>
      </c>
      <c r="C9" s="40">
        <v>0</v>
      </c>
      <c r="D9" s="41"/>
      <c r="E9" s="40"/>
      <c r="F9" s="41"/>
      <c r="G9" s="4"/>
    </row>
    <row r="10" spans="1:7" ht="15.75" x14ac:dyDescent="0.25">
      <c r="A10" s="1">
        <v>6</v>
      </c>
      <c r="B10" s="32" t="s">
        <v>142</v>
      </c>
      <c r="C10" s="40"/>
      <c r="D10" s="41"/>
      <c r="E10" s="40"/>
      <c r="F10" s="41"/>
      <c r="G10" s="4"/>
    </row>
    <row r="11" spans="1:7" ht="15.75" x14ac:dyDescent="0.25">
      <c r="A11" s="1"/>
      <c r="B11" s="32" t="s">
        <v>73</v>
      </c>
      <c r="C11" s="40"/>
      <c r="D11" s="41"/>
      <c r="E11" s="40">
        <v>0</v>
      </c>
      <c r="F11" s="41"/>
      <c r="G11" s="4"/>
    </row>
    <row r="12" spans="1:7" ht="15.75" x14ac:dyDescent="0.25">
      <c r="A12" s="1"/>
      <c r="B12" s="32" t="s">
        <v>143</v>
      </c>
      <c r="C12" s="40"/>
      <c r="D12" s="41">
        <v>0</v>
      </c>
      <c r="E12" s="40"/>
      <c r="F12" s="41"/>
      <c r="G12" s="4"/>
    </row>
    <row r="13" spans="1:7" ht="15.75" x14ac:dyDescent="0.25">
      <c r="A13" s="1"/>
      <c r="B13" s="32" t="s">
        <v>178</v>
      </c>
      <c r="C13" s="40"/>
      <c r="D13" s="41"/>
      <c r="E13" s="40"/>
      <c r="F13" s="41"/>
      <c r="G13" s="4"/>
    </row>
    <row r="14" spans="1:7" ht="15.75" x14ac:dyDescent="0.25">
      <c r="A14" s="1"/>
      <c r="B14" s="32" t="s">
        <v>141</v>
      </c>
      <c r="C14" s="40"/>
      <c r="D14" s="41"/>
      <c r="E14" s="40"/>
      <c r="F14" s="41"/>
      <c r="G14" s="4"/>
    </row>
    <row r="15" spans="1:7" ht="15.75" x14ac:dyDescent="0.25">
      <c r="A15" s="1">
        <v>9</v>
      </c>
      <c r="B15" s="32" t="s">
        <v>106</v>
      </c>
      <c r="C15" s="40">
        <v>8400</v>
      </c>
      <c r="D15" s="41"/>
      <c r="E15" s="40"/>
      <c r="F15" s="41"/>
    </row>
    <row r="16" spans="1:7" ht="15.75" x14ac:dyDescent="0.25">
      <c r="A16" s="1">
        <v>10</v>
      </c>
      <c r="B16" s="32" t="s">
        <v>107</v>
      </c>
      <c r="C16" s="40"/>
      <c r="D16" s="41">
        <v>3600</v>
      </c>
      <c r="E16" s="40"/>
      <c r="F16" s="41"/>
    </row>
    <row r="17" spans="1:6" ht="15.75" x14ac:dyDescent="0.25">
      <c r="A17" s="1"/>
      <c r="B17" s="31" t="s">
        <v>105</v>
      </c>
      <c r="C17" s="40">
        <v>2888</v>
      </c>
      <c r="D17" s="41"/>
      <c r="E17" s="40">
        <v>328185</v>
      </c>
      <c r="F17" s="41"/>
    </row>
    <row r="18" spans="1:6" ht="16.5" thickBot="1" x14ac:dyDescent="0.3">
      <c r="A18" s="1"/>
      <c r="B18" s="31" t="s">
        <v>108</v>
      </c>
      <c r="C18" s="57"/>
      <c r="D18" s="44">
        <v>0</v>
      </c>
      <c r="E18" s="57"/>
      <c r="F18" s="44"/>
    </row>
    <row r="19" spans="1:6" ht="15.75" x14ac:dyDescent="0.25">
      <c r="A19" s="1"/>
      <c r="B19" s="32" t="s">
        <v>39</v>
      </c>
      <c r="C19" s="58">
        <f>SUM(C3:C18)</f>
        <v>11288</v>
      </c>
      <c r="D19" s="59">
        <f>SUM(D3:D18)</f>
        <v>3600</v>
      </c>
      <c r="E19" s="58">
        <f>SUM(E3:E17)</f>
        <v>328185</v>
      </c>
      <c r="F19" s="59">
        <v>0</v>
      </c>
    </row>
    <row r="20" spans="1:6" ht="15.75" x14ac:dyDescent="0.25">
      <c r="A20" s="1"/>
      <c r="B20" s="33" t="s">
        <v>127</v>
      </c>
      <c r="C20" s="40">
        <f>C19-D19</f>
        <v>7688</v>
      </c>
      <c r="D20" s="41"/>
      <c r="E20" s="40"/>
      <c r="F20" s="41"/>
    </row>
    <row r="21" spans="1:6" ht="16.5" thickBot="1" x14ac:dyDescent="0.3">
      <c r="A21" s="1"/>
      <c r="B21" s="33" t="s">
        <v>128</v>
      </c>
      <c r="C21" s="57"/>
      <c r="D21" s="44"/>
      <c r="E21" s="57">
        <f>SUM(E19:E20)</f>
        <v>328185</v>
      </c>
      <c r="F21" s="44"/>
    </row>
    <row r="22" spans="1:6" ht="15.75" x14ac:dyDescent="0.25">
      <c r="A22" s="1"/>
      <c r="B22" s="1"/>
      <c r="C22" s="1"/>
      <c r="D22" s="1"/>
      <c r="E22" s="1"/>
      <c r="F22" s="1"/>
    </row>
    <row r="23" spans="1:6" ht="15.75" x14ac:dyDescent="0.25">
      <c r="A23" s="3" t="s">
        <v>173</v>
      </c>
      <c r="B23" s="1"/>
      <c r="C23" s="1"/>
      <c r="D23" s="1"/>
      <c r="E23" s="1"/>
      <c r="F23" s="1"/>
    </row>
    <row r="24" spans="1:6" ht="15.75" x14ac:dyDescent="0.25">
      <c r="A24" s="3" t="s">
        <v>172</v>
      </c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 t="s">
        <v>129</v>
      </c>
      <c r="B26" s="1"/>
      <c r="C26" s="24"/>
      <c r="D26" s="1"/>
      <c r="E26" s="1"/>
      <c r="F26" s="1"/>
    </row>
    <row r="27" spans="1:6" ht="15.75" x14ac:dyDescent="0.25">
      <c r="A27" s="1"/>
      <c r="B27" s="1"/>
      <c r="C27" s="1"/>
      <c r="D27" s="1"/>
      <c r="E27" s="1"/>
      <c r="F27" s="1"/>
    </row>
    <row r="28" spans="1:6" ht="15.75" x14ac:dyDescent="0.25">
      <c r="A28" s="1" t="s">
        <v>135</v>
      </c>
      <c r="B28" s="1"/>
      <c r="C28" s="1"/>
      <c r="D28" s="1"/>
      <c r="E28" s="1"/>
      <c r="F28" s="1"/>
    </row>
    <row r="29" spans="1:6" ht="15.75" x14ac:dyDescent="0.25">
      <c r="A29" s="1" t="s">
        <v>131</v>
      </c>
      <c r="B29" s="1"/>
      <c r="C29" s="1"/>
      <c r="D29" s="1"/>
      <c r="E29" s="1"/>
      <c r="F29" s="1"/>
    </row>
    <row r="30" spans="1:6" ht="15.75" x14ac:dyDescent="0.25">
      <c r="A30" s="1" t="s">
        <v>130</v>
      </c>
      <c r="B30" s="1"/>
      <c r="C30" s="1"/>
      <c r="D30" s="1"/>
      <c r="E30" s="1"/>
      <c r="F30" s="1"/>
    </row>
    <row r="31" spans="1:6" ht="15.75" x14ac:dyDescent="0.25">
      <c r="A31" s="1" t="s">
        <v>174</v>
      </c>
      <c r="B31" s="1"/>
      <c r="C31" s="1"/>
      <c r="D31" s="1"/>
      <c r="E31" s="1"/>
      <c r="F31" s="1"/>
    </row>
    <row r="32" spans="1:6" ht="15.75" x14ac:dyDescent="0.25">
      <c r="A32" s="1" t="s">
        <v>175</v>
      </c>
      <c r="B32" s="1"/>
      <c r="C32" s="1"/>
      <c r="D32" s="1"/>
      <c r="E32" s="1"/>
      <c r="F32" s="1"/>
    </row>
    <row r="33" spans="1:6" ht="15.75" x14ac:dyDescent="0.25">
      <c r="A33" s="1" t="s">
        <v>132</v>
      </c>
      <c r="B33" s="1"/>
      <c r="C33" s="1"/>
      <c r="D33" s="1"/>
      <c r="E33" s="1"/>
      <c r="F33" s="1"/>
    </row>
    <row r="34" spans="1:6" ht="15.75" x14ac:dyDescent="0.25">
      <c r="A34" s="1" t="s">
        <v>176</v>
      </c>
      <c r="B34" s="1"/>
      <c r="C34" s="1"/>
      <c r="D34" s="1"/>
      <c r="E34" s="1"/>
      <c r="F34" s="1"/>
    </row>
    <row r="35" spans="1:6" ht="15.75" x14ac:dyDescent="0.25">
      <c r="A35" s="1" t="s">
        <v>177</v>
      </c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1" t="s">
        <v>133</v>
      </c>
      <c r="B37" s="1"/>
      <c r="C37" s="1"/>
      <c r="D37" s="1"/>
      <c r="E37" s="1"/>
      <c r="F37" s="1"/>
    </row>
    <row r="38" spans="1:6" ht="15.75" x14ac:dyDescent="0.25">
      <c r="A38" s="1"/>
      <c r="B38" s="1" t="s">
        <v>156</v>
      </c>
      <c r="C38" s="115"/>
      <c r="D38" s="115"/>
      <c r="E38" s="1"/>
      <c r="F38" s="1"/>
    </row>
    <row r="39" spans="1:6" ht="15.75" x14ac:dyDescent="0.25">
      <c r="A39" s="1"/>
      <c r="B39" s="1" t="s">
        <v>157</v>
      </c>
      <c r="C39" s="101"/>
      <c r="D39" s="102" t="s">
        <v>158</v>
      </c>
      <c r="E39" s="101"/>
      <c r="F39" s="101"/>
    </row>
    <row r="40" spans="1:6" ht="15.75" x14ac:dyDescent="0.25">
      <c r="A40" s="1" t="s">
        <v>134</v>
      </c>
      <c r="B40" s="1"/>
      <c r="C40" s="1"/>
      <c r="D40" s="1"/>
      <c r="E40" s="1"/>
      <c r="F40" s="1"/>
    </row>
    <row r="41" spans="1:6" ht="15.75" x14ac:dyDescent="0.25">
      <c r="A41" s="1"/>
      <c r="B41" s="1"/>
      <c r="C41" s="1"/>
      <c r="D41" s="1"/>
      <c r="E41" s="1"/>
      <c r="F41" s="1"/>
    </row>
    <row r="42" spans="1:6" ht="15" x14ac:dyDescent="0.25">
      <c r="A42" s="107" t="s">
        <v>160</v>
      </c>
      <c r="B42" s="106"/>
      <c r="C42" s="106"/>
      <c r="D42" s="106"/>
      <c r="E42" s="106"/>
      <c r="F42" s="106"/>
    </row>
    <row r="43" spans="1:6" ht="15" x14ac:dyDescent="0.25">
      <c r="A43" s="107" t="s">
        <v>159</v>
      </c>
      <c r="B43" s="106"/>
      <c r="C43" s="106"/>
      <c r="D43" s="106"/>
      <c r="E43" s="106"/>
      <c r="F43" s="106"/>
    </row>
    <row r="44" spans="1:6" ht="15" x14ac:dyDescent="0.25">
      <c r="A44" s="107" t="s">
        <v>155</v>
      </c>
      <c r="B44" s="106"/>
      <c r="C44" s="106"/>
      <c r="D44" s="106"/>
      <c r="E44" s="106"/>
      <c r="F44" s="106"/>
    </row>
  </sheetData>
  <mergeCells count="4">
    <mergeCell ref="C2:D2"/>
    <mergeCell ref="E2:F2"/>
    <mergeCell ref="C1:F1"/>
    <mergeCell ref="C38:D38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topLeftCell="A10" zoomScaleNormal="100" workbookViewId="0">
      <selection activeCell="C37" sqref="C37"/>
    </sheetView>
  </sheetViews>
  <sheetFormatPr baseColWidth="10" defaultColWidth="11.83203125" defaultRowHeight="12.75" x14ac:dyDescent="0.2"/>
  <cols>
    <col min="1" max="1" width="4.83203125" customWidth="1"/>
    <col min="2" max="2" width="30" customWidth="1"/>
    <col min="3" max="6" width="14" customWidth="1"/>
  </cols>
  <sheetData>
    <row r="1" spans="1:10" ht="36.75" customHeight="1" thickBot="1" x14ac:dyDescent="0.3">
      <c r="B1" s="6" t="s">
        <v>25</v>
      </c>
      <c r="C1" s="113" t="s">
        <v>169</v>
      </c>
      <c r="D1" s="113"/>
      <c r="E1" s="113"/>
      <c r="F1" s="113"/>
    </row>
    <row r="2" spans="1:10" ht="15.75" x14ac:dyDescent="0.25">
      <c r="A2" s="1"/>
      <c r="B2" s="31"/>
      <c r="C2" s="111" t="s">
        <v>31</v>
      </c>
      <c r="D2" s="112"/>
      <c r="E2" s="111" t="s">
        <v>26</v>
      </c>
      <c r="F2" s="112"/>
      <c r="G2" s="1"/>
      <c r="H2" s="1"/>
      <c r="I2" s="1"/>
      <c r="J2" s="1"/>
    </row>
    <row r="3" spans="1:10" ht="15.75" x14ac:dyDescent="0.25">
      <c r="A3" s="1"/>
      <c r="B3" s="31"/>
      <c r="C3" s="34" t="s">
        <v>29</v>
      </c>
      <c r="D3" s="37" t="s">
        <v>30</v>
      </c>
      <c r="E3" s="34" t="s">
        <v>27</v>
      </c>
      <c r="F3" s="35" t="s">
        <v>28</v>
      </c>
      <c r="G3" s="1"/>
      <c r="H3" s="1"/>
      <c r="I3" s="1"/>
      <c r="J3" s="1"/>
    </row>
    <row r="4" spans="1:10" ht="15.75" x14ac:dyDescent="0.25">
      <c r="A4" s="1">
        <v>1</v>
      </c>
      <c r="B4" s="82" t="s">
        <v>148</v>
      </c>
      <c r="C4" s="40"/>
      <c r="D4" s="41"/>
      <c r="E4" s="40">
        <v>50190</v>
      </c>
      <c r="F4" s="41"/>
      <c r="G4" s="4"/>
      <c r="H4" s="4"/>
      <c r="I4" s="4"/>
      <c r="J4" s="4"/>
    </row>
    <row r="5" spans="1:10" ht="15.75" x14ac:dyDescent="0.25">
      <c r="A5" s="1"/>
      <c r="B5" s="32" t="s">
        <v>4</v>
      </c>
      <c r="C5" s="40"/>
      <c r="D5" s="41"/>
      <c r="E5" s="40"/>
      <c r="F5" s="41"/>
      <c r="G5" s="4"/>
      <c r="H5" s="4"/>
      <c r="I5" s="4"/>
      <c r="J5" s="4"/>
    </row>
    <row r="6" spans="1:10" ht="15.75" x14ac:dyDescent="0.25">
      <c r="A6" s="1"/>
      <c r="B6" s="32" t="s">
        <v>5</v>
      </c>
      <c r="C6" s="40">
        <v>300</v>
      </c>
      <c r="D6" s="41"/>
      <c r="E6" s="40"/>
      <c r="F6" s="41"/>
      <c r="G6" s="4"/>
      <c r="H6" s="4"/>
      <c r="I6" s="4"/>
      <c r="J6" s="4"/>
    </row>
    <row r="7" spans="1:10" ht="15.75" x14ac:dyDescent="0.25">
      <c r="A7" s="1"/>
      <c r="B7" s="32" t="s">
        <v>6</v>
      </c>
      <c r="C7" s="40"/>
      <c r="D7" s="41">
        <v>105</v>
      </c>
      <c r="E7" s="40"/>
      <c r="F7" s="41"/>
      <c r="G7" s="4"/>
      <c r="H7" s="4"/>
      <c r="I7" s="4"/>
      <c r="J7" s="4"/>
    </row>
    <row r="8" spans="1:10" ht="15.75" x14ac:dyDescent="0.25">
      <c r="A8" s="1"/>
      <c r="B8" s="32" t="s">
        <v>7</v>
      </c>
      <c r="C8" s="40"/>
      <c r="D8" s="41">
        <v>5</v>
      </c>
      <c r="E8" s="40"/>
      <c r="F8" s="41"/>
      <c r="G8" s="4"/>
      <c r="H8" s="4"/>
      <c r="I8" s="4"/>
      <c r="J8" s="4"/>
    </row>
    <row r="9" spans="1:10" ht="15.75" x14ac:dyDescent="0.25">
      <c r="A9" s="1">
        <v>2</v>
      </c>
      <c r="B9" s="82" t="s">
        <v>149</v>
      </c>
      <c r="C9" s="40"/>
      <c r="D9" s="41"/>
      <c r="E9" s="40"/>
      <c r="F9" s="41"/>
      <c r="G9" s="4"/>
      <c r="H9" s="4"/>
      <c r="I9" s="4"/>
      <c r="J9" s="4"/>
    </row>
    <row r="10" spans="1:10" ht="15.75" x14ac:dyDescent="0.25">
      <c r="A10" s="1"/>
      <c r="B10" s="32" t="s">
        <v>8</v>
      </c>
      <c r="C10" s="40"/>
      <c r="D10" s="41"/>
      <c r="E10" s="40">
        <v>250000</v>
      </c>
      <c r="F10" s="41"/>
      <c r="G10" s="4"/>
      <c r="H10" s="4"/>
      <c r="I10" s="4"/>
      <c r="J10" s="4"/>
    </row>
    <row r="11" spans="1:10" ht="15.75" x14ac:dyDescent="0.25">
      <c r="A11" s="1"/>
      <c r="B11" s="32" t="s">
        <v>9</v>
      </c>
      <c r="C11" s="40"/>
      <c r="D11" s="41"/>
      <c r="E11" s="40"/>
      <c r="F11" s="41">
        <v>100000</v>
      </c>
      <c r="G11" s="4"/>
      <c r="H11" s="4"/>
      <c r="I11" s="4"/>
      <c r="J11" s="4"/>
    </row>
    <row r="12" spans="1:10" ht="15.75" x14ac:dyDescent="0.25">
      <c r="A12" s="1"/>
      <c r="B12" s="32" t="s">
        <v>20</v>
      </c>
      <c r="C12" s="40"/>
      <c r="D12" s="41"/>
      <c r="E12" s="40"/>
      <c r="F12" s="41"/>
      <c r="G12" s="4"/>
      <c r="H12" s="4"/>
      <c r="I12" s="4"/>
      <c r="J12" s="4"/>
    </row>
    <row r="13" spans="1:10" ht="15.75" x14ac:dyDescent="0.25">
      <c r="A13" s="1"/>
      <c r="B13" s="32" t="s">
        <v>10</v>
      </c>
      <c r="C13" s="40"/>
      <c r="D13" s="41"/>
      <c r="E13" s="40"/>
      <c r="F13" s="41"/>
      <c r="G13" s="4"/>
      <c r="H13" s="4"/>
      <c r="I13" s="4"/>
      <c r="J13" s="4"/>
    </row>
    <row r="14" spans="1:10" ht="15.75" x14ac:dyDescent="0.25">
      <c r="A14" s="1"/>
      <c r="B14" s="32" t="s">
        <v>12</v>
      </c>
      <c r="C14" s="40">
        <v>2000</v>
      </c>
      <c r="D14" s="41"/>
      <c r="E14" s="40"/>
      <c r="F14" s="41"/>
      <c r="G14" s="4"/>
      <c r="H14" s="4"/>
      <c r="I14" s="4"/>
      <c r="J14" s="4"/>
    </row>
    <row r="15" spans="1:10" ht="15.75" x14ac:dyDescent="0.25">
      <c r="A15" s="1"/>
      <c r="B15" s="32" t="s">
        <v>17</v>
      </c>
      <c r="C15" s="40"/>
      <c r="D15" s="41"/>
      <c r="E15" s="40"/>
      <c r="F15" s="41"/>
      <c r="G15" s="4"/>
      <c r="H15" s="4"/>
      <c r="I15" s="4"/>
      <c r="J15" s="4"/>
    </row>
    <row r="16" spans="1:10" ht="15.75" x14ac:dyDescent="0.25">
      <c r="A16" s="1"/>
      <c r="B16" s="32" t="s">
        <v>18</v>
      </c>
      <c r="C16" s="40"/>
      <c r="D16" s="41"/>
      <c r="E16" s="40"/>
      <c r="F16" s="41"/>
      <c r="G16" s="4"/>
      <c r="H16" s="4"/>
      <c r="I16" s="4"/>
      <c r="J16" s="4"/>
    </row>
    <row r="17" spans="1:10" ht="15.75" x14ac:dyDescent="0.25">
      <c r="A17" s="1"/>
      <c r="B17" s="32" t="s">
        <v>11</v>
      </c>
      <c r="C17" s="40"/>
      <c r="D17" s="41"/>
      <c r="E17" s="40"/>
      <c r="F17" s="41"/>
      <c r="G17" s="4"/>
      <c r="H17" s="4"/>
      <c r="I17" s="4"/>
      <c r="J17" s="4"/>
    </row>
    <row r="18" spans="1:10" ht="15.75" x14ac:dyDescent="0.25">
      <c r="A18" s="1"/>
      <c r="B18" s="32" t="s">
        <v>19</v>
      </c>
      <c r="C18" s="40"/>
      <c r="D18" s="41">
        <v>1500</v>
      </c>
      <c r="E18" s="40"/>
      <c r="F18" s="41"/>
      <c r="G18" s="4"/>
      <c r="H18" s="4"/>
      <c r="I18" s="4"/>
      <c r="J18" s="4"/>
    </row>
    <row r="19" spans="1:10" ht="15.75" x14ac:dyDescent="0.25">
      <c r="A19" s="1"/>
      <c r="B19" s="32" t="s">
        <v>21</v>
      </c>
      <c r="C19" s="40"/>
      <c r="D19" s="41"/>
      <c r="E19" s="40"/>
      <c r="F19" s="41"/>
      <c r="G19" s="4"/>
      <c r="H19" s="4"/>
      <c r="I19" s="4"/>
      <c r="J19" s="4"/>
    </row>
    <row r="20" spans="1:10" ht="15.75" x14ac:dyDescent="0.25">
      <c r="A20" s="1"/>
      <c r="B20" s="32" t="s">
        <v>13</v>
      </c>
      <c r="C20" s="40"/>
      <c r="D20" s="41">
        <v>0</v>
      </c>
      <c r="E20" s="40"/>
      <c r="F20" s="41"/>
      <c r="G20" s="4"/>
      <c r="H20" s="4"/>
      <c r="I20" s="4"/>
      <c r="J20" s="4"/>
    </row>
    <row r="21" spans="1:10" ht="15.75" x14ac:dyDescent="0.25">
      <c r="A21" s="1">
        <v>3</v>
      </c>
      <c r="B21" s="82" t="s">
        <v>150</v>
      </c>
      <c r="C21" s="40"/>
      <c r="D21" s="41"/>
      <c r="E21" s="40">
        <v>10060</v>
      </c>
      <c r="F21" s="41"/>
      <c r="G21" s="4"/>
      <c r="H21" s="4"/>
      <c r="I21" s="4"/>
      <c r="J21" s="4"/>
    </row>
    <row r="22" spans="1:10" ht="15.75" x14ac:dyDescent="0.25">
      <c r="A22" s="1"/>
      <c r="B22" s="32" t="s">
        <v>4</v>
      </c>
      <c r="C22" s="40"/>
      <c r="D22" s="41"/>
      <c r="E22" s="40"/>
      <c r="F22" s="41"/>
      <c r="G22" s="4"/>
      <c r="H22" s="4"/>
      <c r="I22" s="4"/>
      <c r="J22" s="4"/>
    </row>
    <row r="23" spans="1:10" ht="15.75" x14ac:dyDescent="0.25">
      <c r="A23" s="1"/>
      <c r="B23" s="32" t="s">
        <v>5</v>
      </c>
      <c r="C23" s="40">
        <v>100</v>
      </c>
      <c r="D23" s="41"/>
      <c r="E23" s="40"/>
      <c r="F23" s="41"/>
      <c r="G23" s="4"/>
      <c r="H23" s="4"/>
      <c r="I23" s="4"/>
      <c r="J23" s="4"/>
    </row>
    <row r="24" spans="1:10" ht="15.75" x14ac:dyDescent="0.25">
      <c r="A24" s="1"/>
      <c r="B24" s="32" t="s">
        <v>6</v>
      </c>
      <c r="C24" s="40"/>
      <c r="D24" s="41">
        <v>35</v>
      </c>
      <c r="E24" s="40"/>
      <c r="F24" s="41"/>
      <c r="G24" s="4"/>
      <c r="H24" s="4"/>
      <c r="I24" s="4"/>
      <c r="J24" s="4"/>
    </row>
    <row r="25" spans="1:10" ht="15.75" x14ac:dyDescent="0.25">
      <c r="A25" s="1"/>
      <c r="B25" s="32" t="s">
        <v>7</v>
      </c>
      <c r="C25" s="40"/>
      <c r="D25" s="41">
        <v>5</v>
      </c>
      <c r="E25" s="40"/>
      <c r="F25" s="41"/>
      <c r="G25" s="4"/>
      <c r="H25" s="4"/>
      <c r="I25" s="4"/>
      <c r="J25" s="4"/>
    </row>
    <row r="26" spans="1:10" ht="15.75" x14ac:dyDescent="0.25">
      <c r="A26" s="1">
        <v>4</v>
      </c>
      <c r="B26" s="82" t="s">
        <v>151</v>
      </c>
      <c r="C26" s="40"/>
      <c r="D26" s="41"/>
      <c r="E26" s="40">
        <v>100640</v>
      </c>
      <c r="F26" s="41"/>
      <c r="G26" s="4"/>
      <c r="H26" s="4"/>
      <c r="I26" s="4"/>
      <c r="J26" s="4"/>
    </row>
    <row r="27" spans="1:10" ht="15.75" x14ac:dyDescent="0.25">
      <c r="A27" s="1"/>
      <c r="B27" s="32" t="s">
        <v>4</v>
      </c>
      <c r="C27" s="40"/>
      <c r="D27" s="41"/>
      <c r="E27" s="40"/>
      <c r="F27" s="41"/>
      <c r="G27" s="4"/>
      <c r="H27" s="4"/>
      <c r="I27" s="4"/>
      <c r="J27" s="4"/>
    </row>
    <row r="28" spans="1:10" ht="15.75" x14ac:dyDescent="0.25">
      <c r="A28" s="1"/>
      <c r="B28" s="32" t="s">
        <v>5</v>
      </c>
      <c r="C28" s="40">
        <v>1000</v>
      </c>
      <c r="D28" s="41"/>
      <c r="E28" s="40"/>
      <c r="F28" s="41"/>
      <c r="G28" s="4"/>
      <c r="H28" s="4"/>
      <c r="I28" s="4"/>
      <c r="J28" s="4"/>
    </row>
    <row r="29" spans="1:10" ht="15.75" x14ac:dyDescent="0.25">
      <c r="A29" s="1"/>
      <c r="B29" s="32" t="s">
        <v>6</v>
      </c>
      <c r="C29" s="40"/>
      <c r="D29" s="41">
        <v>350</v>
      </c>
      <c r="E29" s="40"/>
      <c r="F29" s="41"/>
      <c r="G29" s="4"/>
      <c r="H29" s="4"/>
      <c r="I29" s="4"/>
      <c r="J29" s="4"/>
    </row>
    <row r="30" spans="1:10" ht="15.75" x14ac:dyDescent="0.25">
      <c r="A30" s="1"/>
      <c r="B30" s="32" t="s">
        <v>7</v>
      </c>
      <c r="C30" s="40"/>
      <c r="D30" s="41">
        <v>10</v>
      </c>
      <c r="E30" s="40"/>
      <c r="F30" s="41"/>
      <c r="G30" s="4"/>
      <c r="H30" s="4"/>
      <c r="I30" s="4"/>
      <c r="J30" s="4"/>
    </row>
    <row r="31" spans="1:10" ht="15.75" x14ac:dyDescent="0.25">
      <c r="A31" s="1">
        <v>5</v>
      </c>
      <c r="B31" s="82" t="s">
        <v>152</v>
      </c>
      <c r="C31" s="40"/>
      <c r="D31" s="41"/>
      <c r="E31" s="40">
        <v>100000</v>
      </c>
      <c r="F31" s="41"/>
      <c r="G31" s="4"/>
      <c r="H31" s="4"/>
      <c r="I31" s="4"/>
      <c r="J31" s="4"/>
    </row>
    <row r="32" spans="1:10" ht="15.75" x14ac:dyDescent="0.25">
      <c r="A32" s="1"/>
      <c r="B32" s="32" t="s">
        <v>23</v>
      </c>
      <c r="C32" s="40">
        <v>0</v>
      </c>
      <c r="D32" s="41"/>
      <c r="E32" s="40"/>
      <c r="F32" s="41"/>
      <c r="G32" s="4"/>
      <c r="H32" s="4"/>
      <c r="I32" s="4"/>
      <c r="J32" s="4"/>
    </row>
    <row r="33" spans="1:10" ht="15.75" x14ac:dyDescent="0.25">
      <c r="A33" s="1">
        <v>6</v>
      </c>
      <c r="B33" s="82" t="s">
        <v>153</v>
      </c>
      <c r="C33" s="40"/>
      <c r="D33" s="41"/>
      <c r="E33" s="40"/>
      <c r="F33" s="41"/>
      <c r="G33" s="4"/>
      <c r="H33" s="4"/>
      <c r="I33" s="4"/>
      <c r="J33" s="4"/>
    </row>
    <row r="34" spans="1:10" ht="15.75" x14ac:dyDescent="0.25">
      <c r="A34" s="1"/>
      <c r="B34" s="32" t="s">
        <v>73</v>
      </c>
      <c r="C34" s="40"/>
      <c r="D34" s="41"/>
      <c r="E34" s="40">
        <v>100000</v>
      </c>
      <c r="F34" s="41"/>
      <c r="G34" s="4"/>
      <c r="H34" s="4"/>
      <c r="I34" s="4"/>
      <c r="J34" s="4"/>
    </row>
    <row r="35" spans="1:10" ht="15.75" x14ac:dyDescent="0.25">
      <c r="A35" s="1"/>
      <c r="B35" s="32" t="s">
        <v>143</v>
      </c>
      <c r="C35" s="40"/>
      <c r="D35" s="41">
        <v>0</v>
      </c>
      <c r="E35" s="40"/>
      <c r="F35" s="41"/>
      <c r="G35" s="4"/>
      <c r="H35" s="4"/>
      <c r="I35" s="4"/>
      <c r="J35" s="4"/>
    </row>
    <row r="36" spans="1:10" ht="15.75" x14ac:dyDescent="0.25">
      <c r="A36" s="1"/>
      <c r="B36" s="32" t="s">
        <v>178</v>
      </c>
      <c r="C36" s="40"/>
      <c r="D36" s="41"/>
      <c r="E36" s="40"/>
      <c r="F36" s="41"/>
      <c r="G36" s="4"/>
      <c r="H36" s="4"/>
      <c r="I36" s="4"/>
      <c r="J36" s="4"/>
    </row>
    <row r="37" spans="1:10" ht="15.75" x14ac:dyDescent="0.25">
      <c r="A37" s="1"/>
      <c r="B37" s="32" t="s">
        <v>141</v>
      </c>
      <c r="C37" s="40">
        <v>3000</v>
      </c>
      <c r="D37" s="41"/>
      <c r="E37" s="40"/>
      <c r="F37" s="41"/>
      <c r="G37" s="4"/>
      <c r="H37" s="4"/>
      <c r="I37" s="4"/>
      <c r="J37" s="4"/>
    </row>
    <row r="38" spans="1:10" ht="16.5" thickBot="1" x14ac:dyDescent="0.3">
      <c r="A38" s="1">
        <v>12</v>
      </c>
      <c r="B38" s="83" t="s">
        <v>54</v>
      </c>
      <c r="C38" s="57"/>
      <c r="D38" s="44"/>
      <c r="E38" s="57"/>
      <c r="F38" s="44">
        <v>12000</v>
      </c>
      <c r="G38" s="4"/>
      <c r="H38" s="4"/>
      <c r="I38" s="4"/>
      <c r="J38" s="4"/>
    </row>
    <row r="39" spans="1:10" ht="15.75" x14ac:dyDescent="0.25">
      <c r="A39" s="1"/>
      <c r="B39" s="31" t="s">
        <v>39</v>
      </c>
      <c r="C39" s="68">
        <f>SUM(C4:C38)</f>
        <v>6400</v>
      </c>
      <c r="D39" s="69">
        <f>SUM(D4:D38)</f>
        <v>2010</v>
      </c>
      <c r="E39" s="68">
        <f>SUM(E4:E38)</f>
        <v>610890</v>
      </c>
      <c r="F39" s="69">
        <f>SUM(F4:F38)</f>
        <v>112000</v>
      </c>
      <c r="G39" s="4"/>
      <c r="H39" s="4"/>
      <c r="I39" s="4"/>
      <c r="J39" s="4"/>
    </row>
    <row r="40" spans="1:10" ht="16.5" thickBot="1" x14ac:dyDescent="0.3">
      <c r="A40" s="1"/>
      <c r="B40" s="35" t="s">
        <v>147</v>
      </c>
      <c r="C40" s="42">
        <f>C39-D39</f>
        <v>4390</v>
      </c>
      <c r="D40" s="80"/>
      <c r="E40" s="42">
        <f>E39-F39</f>
        <v>498890</v>
      </c>
      <c r="F40" s="80"/>
      <c r="G40" s="4"/>
      <c r="H40" s="4"/>
      <c r="I40" s="4"/>
      <c r="J40" s="4"/>
    </row>
    <row r="41" spans="1:10" ht="17.25" thickTop="1" thickBot="1" x14ac:dyDescent="0.3">
      <c r="A41" s="1"/>
      <c r="B41" s="38"/>
      <c r="C41" s="45"/>
      <c r="D41" s="45"/>
      <c r="E41" s="81"/>
      <c r="F41" s="45"/>
      <c r="G41" s="5"/>
      <c r="H41" s="5"/>
      <c r="I41" s="5"/>
      <c r="J41" s="5"/>
    </row>
    <row r="42" spans="1:10" ht="15.75" x14ac:dyDescent="0.25">
      <c r="A42" s="74" t="s">
        <v>144</v>
      </c>
      <c r="B42" s="75"/>
      <c r="C42" s="76">
        <f>C40*0.342169674</f>
        <v>1502.1248688599999</v>
      </c>
      <c r="D42" s="77"/>
      <c r="E42" s="76">
        <f>E40*0.342169674</f>
        <v>170705.02866185998</v>
      </c>
      <c r="F42" s="77"/>
    </row>
    <row r="43" spans="1:10" ht="16.5" thickBot="1" x14ac:dyDescent="0.3">
      <c r="A43" s="34" t="s">
        <v>145</v>
      </c>
      <c r="B43" s="31"/>
      <c r="C43" s="70">
        <f>C40*0.657830326</f>
        <v>2887.8751311400001</v>
      </c>
      <c r="D43" s="71"/>
      <c r="E43" s="70">
        <f>E40*0.657830326</f>
        <v>328184.97133814002</v>
      </c>
      <c r="F43" s="71"/>
    </row>
    <row r="44" spans="1:10" ht="16.5" thickBot="1" x14ac:dyDescent="0.3">
      <c r="A44" s="78" t="s">
        <v>146</v>
      </c>
      <c r="B44" s="79"/>
      <c r="C44" s="72">
        <f>SUM(C42:C43)</f>
        <v>4390</v>
      </c>
      <c r="D44" s="73"/>
      <c r="E44" s="72">
        <f>SUM(E42:E43)</f>
        <v>498890</v>
      </c>
      <c r="F44" s="73"/>
    </row>
  </sheetData>
  <mergeCells count="3">
    <mergeCell ref="C2:D2"/>
    <mergeCell ref="E2:F2"/>
    <mergeCell ref="C1:F1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showWhiteSpace="0" view="pageLayout" topLeftCell="A22" zoomScaleNormal="100" workbookViewId="0">
      <selection activeCell="B50" sqref="B50"/>
    </sheetView>
  </sheetViews>
  <sheetFormatPr baseColWidth="10" defaultColWidth="11.83203125" defaultRowHeight="12.75" x14ac:dyDescent="0.2"/>
  <cols>
    <col min="1" max="1" width="4.1640625" customWidth="1"/>
    <col min="2" max="2" width="27.83203125" customWidth="1"/>
    <col min="3" max="3" width="9" customWidth="1"/>
    <col min="4" max="4" width="10.5" customWidth="1"/>
    <col min="5" max="5" width="9" customWidth="1"/>
    <col min="6" max="6" width="10.5" customWidth="1"/>
    <col min="7" max="7" width="9" customWidth="1"/>
    <col min="8" max="9" width="10.5" customWidth="1"/>
  </cols>
  <sheetData>
    <row r="1" spans="1:8" ht="40.5" customHeight="1" thickBot="1" x14ac:dyDescent="0.3">
      <c r="B1" s="6" t="s">
        <v>87</v>
      </c>
      <c r="C1" s="120" t="s">
        <v>169</v>
      </c>
      <c r="D1" s="120"/>
      <c r="E1" s="120"/>
      <c r="F1" s="120"/>
      <c r="G1" s="120"/>
      <c r="H1" s="120"/>
    </row>
    <row r="2" spans="1:8" ht="33" customHeight="1" x14ac:dyDescent="0.25">
      <c r="A2" s="10"/>
      <c r="B2" s="54"/>
      <c r="C2" s="116" t="s">
        <v>88</v>
      </c>
      <c r="D2" s="117"/>
      <c r="E2" s="118" t="s">
        <v>170</v>
      </c>
      <c r="F2" s="119"/>
      <c r="G2" s="118" t="s">
        <v>171</v>
      </c>
      <c r="H2" s="119"/>
    </row>
    <row r="3" spans="1:8" ht="15.75" x14ac:dyDescent="0.25">
      <c r="A3" s="19"/>
      <c r="B3" s="39"/>
      <c r="C3" s="55" t="s">
        <v>89</v>
      </c>
      <c r="D3" s="56" t="s">
        <v>90</v>
      </c>
      <c r="E3" s="60" t="s">
        <v>89</v>
      </c>
      <c r="F3" s="56" t="s">
        <v>90</v>
      </c>
      <c r="G3" s="34" t="s">
        <v>89</v>
      </c>
      <c r="H3" s="35" t="s">
        <v>90</v>
      </c>
    </row>
    <row r="4" spans="1:8" ht="15.75" x14ac:dyDescent="0.25">
      <c r="A4" s="10">
        <v>1</v>
      </c>
      <c r="B4" s="32" t="s">
        <v>22</v>
      </c>
      <c r="C4" s="40"/>
      <c r="D4" s="41">
        <v>50000</v>
      </c>
      <c r="E4" s="40"/>
      <c r="F4" s="41"/>
      <c r="G4" s="40"/>
      <c r="H4" s="41">
        <v>50190</v>
      </c>
    </row>
    <row r="5" spans="1:8" ht="15.75" x14ac:dyDescent="0.25">
      <c r="A5" s="10"/>
      <c r="B5" s="32" t="s">
        <v>4</v>
      </c>
      <c r="C5" s="40">
        <v>0</v>
      </c>
      <c r="D5" s="41"/>
      <c r="E5" s="40"/>
      <c r="F5" s="41"/>
      <c r="G5" s="40"/>
      <c r="H5" s="41"/>
    </row>
    <row r="6" spans="1:8" ht="15.75" x14ac:dyDescent="0.25">
      <c r="A6" s="10"/>
      <c r="B6" s="32" t="s">
        <v>5</v>
      </c>
      <c r="C6" s="40"/>
      <c r="D6" s="41"/>
      <c r="E6" s="40"/>
      <c r="F6" s="41"/>
      <c r="G6" s="40">
        <v>300</v>
      </c>
      <c r="H6" s="41"/>
    </row>
    <row r="7" spans="1:8" ht="15.75" x14ac:dyDescent="0.25">
      <c r="A7" s="10"/>
      <c r="B7" s="32" t="s">
        <v>6</v>
      </c>
      <c r="C7" s="40"/>
      <c r="D7" s="41"/>
      <c r="E7" s="40"/>
      <c r="F7" s="41"/>
      <c r="G7" s="40">
        <v>-105</v>
      </c>
      <c r="H7" s="41"/>
    </row>
    <row r="8" spans="1:8" ht="15.75" x14ac:dyDescent="0.25">
      <c r="A8" s="10"/>
      <c r="B8" s="32" t="s">
        <v>7</v>
      </c>
      <c r="C8" s="40"/>
      <c r="D8" s="41"/>
      <c r="E8" s="40"/>
      <c r="F8" s="41"/>
      <c r="G8" s="40">
        <v>-5</v>
      </c>
      <c r="H8" s="41"/>
    </row>
    <row r="9" spans="1:8" ht="15.75" x14ac:dyDescent="0.25">
      <c r="A9" s="10">
        <v>2</v>
      </c>
      <c r="B9" s="32" t="s">
        <v>86</v>
      </c>
      <c r="C9" s="40"/>
      <c r="D9" s="41">
        <v>250000</v>
      </c>
      <c r="E9" s="40"/>
      <c r="F9" s="41"/>
      <c r="G9" s="40"/>
      <c r="H9" s="41">
        <v>250000</v>
      </c>
    </row>
    <row r="10" spans="1:8" ht="15.75" x14ac:dyDescent="0.25">
      <c r="A10" s="10"/>
      <c r="B10" s="32" t="s">
        <v>102</v>
      </c>
      <c r="C10" s="40"/>
      <c r="D10" s="41"/>
      <c r="E10" s="40"/>
      <c r="F10" s="41"/>
      <c r="G10" s="40"/>
      <c r="H10" s="41"/>
    </row>
    <row r="11" spans="1:8" ht="15.75" x14ac:dyDescent="0.25">
      <c r="A11" s="10"/>
      <c r="B11" s="32" t="s">
        <v>10</v>
      </c>
      <c r="C11" s="40"/>
      <c r="D11" s="41"/>
      <c r="E11" s="40"/>
      <c r="F11" s="41"/>
      <c r="G11" s="40"/>
      <c r="H11" s="41"/>
    </row>
    <row r="12" spans="1:8" ht="15.75" x14ac:dyDescent="0.25">
      <c r="A12" s="10"/>
      <c r="B12" s="32" t="s">
        <v>72</v>
      </c>
      <c r="C12" s="40">
        <v>4000</v>
      </c>
      <c r="D12" s="41"/>
      <c r="E12" s="40"/>
      <c r="F12" s="41"/>
      <c r="G12" s="40"/>
      <c r="H12" s="41"/>
    </row>
    <row r="13" spans="1:8" ht="15.75" x14ac:dyDescent="0.25">
      <c r="A13" s="10"/>
      <c r="B13" s="32" t="s">
        <v>12</v>
      </c>
      <c r="C13" s="40"/>
      <c r="D13" s="41"/>
      <c r="E13" s="40"/>
      <c r="F13" s="41"/>
      <c r="G13" s="40">
        <v>2000</v>
      </c>
      <c r="H13" s="41"/>
    </row>
    <row r="14" spans="1:8" ht="15.75" x14ac:dyDescent="0.25">
      <c r="A14" s="10"/>
      <c r="B14" s="32" t="s">
        <v>74</v>
      </c>
      <c r="C14" s="40"/>
      <c r="D14" s="41">
        <v>-100000</v>
      </c>
      <c r="E14" s="40"/>
      <c r="F14" s="41"/>
      <c r="G14" s="40"/>
      <c r="H14" s="41">
        <v>-100000</v>
      </c>
    </row>
    <row r="15" spans="1:8" ht="15.75" x14ac:dyDescent="0.25">
      <c r="A15" s="10"/>
      <c r="B15" s="32" t="s">
        <v>17</v>
      </c>
      <c r="C15" s="40">
        <v>-1500</v>
      </c>
      <c r="D15" s="41"/>
      <c r="E15" s="40"/>
      <c r="F15" s="41"/>
      <c r="G15" s="40"/>
      <c r="H15" s="41"/>
    </row>
    <row r="16" spans="1:8" ht="15.75" x14ac:dyDescent="0.25">
      <c r="A16" s="10"/>
      <c r="B16" s="32" t="s">
        <v>18</v>
      </c>
      <c r="C16" s="40">
        <v>0</v>
      </c>
      <c r="D16" s="41"/>
      <c r="E16" s="40"/>
      <c r="F16" s="41"/>
      <c r="G16" s="40"/>
      <c r="H16" s="41"/>
    </row>
    <row r="17" spans="1:9" ht="15.75" x14ac:dyDescent="0.25">
      <c r="A17" s="10"/>
      <c r="B17" s="32" t="s">
        <v>11</v>
      </c>
      <c r="C17" s="40"/>
      <c r="D17" s="41"/>
      <c r="E17" s="40"/>
      <c r="F17" s="41"/>
      <c r="G17" s="40">
        <v>0</v>
      </c>
      <c r="H17" s="41"/>
    </row>
    <row r="18" spans="1:9" ht="15.75" x14ac:dyDescent="0.25">
      <c r="A18" s="10"/>
      <c r="B18" s="32" t="s">
        <v>19</v>
      </c>
      <c r="C18" s="40"/>
      <c r="D18" s="41"/>
      <c r="E18" s="40"/>
      <c r="F18" s="41"/>
      <c r="G18" s="40">
        <v>-1500</v>
      </c>
      <c r="H18" s="41"/>
    </row>
    <row r="19" spans="1:9" ht="15.75" x14ac:dyDescent="0.25">
      <c r="A19" s="10"/>
      <c r="B19" s="32" t="s">
        <v>21</v>
      </c>
      <c r="C19" s="40">
        <v>-500</v>
      </c>
      <c r="D19" s="41"/>
      <c r="E19" s="40"/>
      <c r="F19" s="41"/>
      <c r="G19" s="40">
        <v>0</v>
      </c>
      <c r="H19" s="41"/>
    </row>
    <row r="20" spans="1:9" ht="15.75" x14ac:dyDescent="0.25">
      <c r="A20" s="10"/>
      <c r="B20" s="32" t="s">
        <v>13</v>
      </c>
      <c r="C20" s="40">
        <v>0</v>
      </c>
      <c r="D20" s="41"/>
      <c r="E20" s="40"/>
      <c r="F20" s="41"/>
      <c r="G20" s="40">
        <v>0</v>
      </c>
      <c r="H20" s="41"/>
    </row>
    <row r="21" spans="1:9" ht="15.75" x14ac:dyDescent="0.25">
      <c r="A21" s="10">
        <v>3</v>
      </c>
      <c r="B21" s="32" t="s">
        <v>14</v>
      </c>
      <c r="C21" s="40"/>
      <c r="D21" s="41">
        <v>10000</v>
      </c>
      <c r="E21" s="40"/>
      <c r="F21" s="41"/>
      <c r="G21" s="40"/>
      <c r="H21" s="41">
        <v>10060</v>
      </c>
    </row>
    <row r="22" spans="1:9" ht="15.75" x14ac:dyDescent="0.25">
      <c r="A22" s="10"/>
      <c r="B22" s="32" t="s">
        <v>4</v>
      </c>
      <c r="C22" s="40">
        <v>0</v>
      </c>
      <c r="D22" s="41"/>
      <c r="E22" s="40"/>
      <c r="F22" s="41"/>
      <c r="G22" s="40"/>
      <c r="H22" s="41"/>
    </row>
    <row r="23" spans="1:9" ht="15.75" x14ac:dyDescent="0.25">
      <c r="A23" s="10"/>
      <c r="B23" s="32" t="s">
        <v>5</v>
      </c>
      <c r="C23" s="40"/>
      <c r="D23" s="41"/>
      <c r="E23" s="40"/>
      <c r="F23" s="41"/>
      <c r="G23" s="40">
        <v>100</v>
      </c>
      <c r="H23" s="41"/>
    </row>
    <row r="24" spans="1:9" ht="15.75" x14ac:dyDescent="0.25">
      <c r="A24" s="10"/>
      <c r="B24" s="32" t="s">
        <v>6</v>
      </c>
      <c r="C24" s="40"/>
      <c r="D24" s="41"/>
      <c r="E24" s="40"/>
      <c r="F24" s="41"/>
      <c r="G24" s="40">
        <v>-35</v>
      </c>
      <c r="H24" s="41"/>
    </row>
    <row r="25" spans="1:9" ht="15.75" x14ac:dyDescent="0.25">
      <c r="A25" s="10"/>
      <c r="B25" s="32" t="s">
        <v>7</v>
      </c>
      <c r="C25" s="40"/>
      <c r="D25" s="41"/>
      <c r="E25" s="40"/>
      <c r="F25" s="41"/>
      <c r="G25" s="40">
        <v>-5</v>
      </c>
      <c r="H25" s="41"/>
    </row>
    <row r="26" spans="1:9" ht="15.75" x14ac:dyDescent="0.25">
      <c r="A26" s="84">
        <v>4</v>
      </c>
      <c r="B26" s="85" t="s">
        <v>15</v>
      </c>
      <c r="C26" s="86"/>
      <c r="D26" s="87">
        <v>100000</v>
      </c>
      <c r="E26" s="86"/>
      <c r="F26" s="87"/>
      <c r="G26" s="86"/>
      <c r="H26" s="87">
        <v>100640</v>
      </c>
      <c r="I26" s="88"/>
    </row>
    <row r="27" spans="1:9" ht="15.75" x14ac:dyDescent="0.25">
      <c r="A27" s="84"/>
      <c r="B27" s="85" t="s">
        <v>4</v>
      </c>
      <c r="C27" s="86">
        <v>0</v>
      </c>
      <c r="D27" s="87"/>
      <c r="E27" s="86"/>
      <c r="F27" s="87"/>
      <c r="G27" s="86"/>
      <c r="H27" s="87"/>
      <c r="I27" s="88"/>
    </row>
    <row r="28" spans="1:9" ht="15.75" x14ac:dyDescent="0.25">
      <c r="A28" s="84"/>
      <c r="B28" s="85" t="s">
        <v>5</v>
      </c>
      <c r="C28" s="86"/>
      <c r="D28" s="87"/>
      <c r="E28" s="86"/>
      <c r="F28" s="87"/>
      <c r="G28" s="86">
        <v>1000</v>
      </c>
      <c r="H28" s="87"/>
      <c r="I28" s="88"/>
    </row>
    <row r="29" spans="1:9" ht="15.75" x14ac:dyDescent="0.25">
      <c r="A29" s="84"/>
      <c r="B29" s="85" t="s">
        <v>6</v>
      </c>
      <c r="C29" s="86"/>
      <c r="D29" s="87"/>
      <c r="E29" s="86"/>
      <c r="F29" s="87"/>
      <c r="G29" s="86">
        <v>-350</v>
      </c>
      <c r="H29" s="87"/>
      <c r="I29" s="88"/>
    </row>
    <row r="30" spans="1:9" ht="15.75" x14ac:dyDescent="0.25">
      <c r="A30" s="84"/>
      <c r="B30" s="85" t="s">
        <v>7</v>
      </c>
      <c r="C30" s="86"/>
      <c r="D30" s="87"/>
      <c r="E30" s="86"/>
      <c r="F30" s="87"/>
      <c r="G30" s="86">
        <v>-10</v>
      </c>
      <c r="H30" s="87"/>
      <c r="I30" s="88"/>
    </row>
    <row r="31" spans="1:9" ht="15.75" x14ac:dyDescent="0.25">
      <c r="A31" s="84">
        <v>5</v>
      </c>
      <c r="B31" s="85" t="s">
        <v>16</v>
      </c>
      <c r="C31" s="86"/>
      <c r="D31" s="87">
        <v>100000</v>
      </c>
      <c r="E31" s="86"/>
      <c r="F31" s="87"/>
      <c r="G31" s="86"/>
      <c r="H31" s="87">
        <v>100000</v>
      </c>
      <c r="I31" s="88"/>
    </row>
    <row r="32" spans="1:9" ht="15.75" x14ac:dyDescent="0.25">
      <c r="A32" s="84"/>
      <c r="B32" s="85" t="s">
        <v>23</v>
      </c>
      <c r="C32" s="86">
        <v>2500</v>
      </c>
      <c r="D32" s="87"/>
      <c r="E32" s="86"/>
      <c r="F32" s="87"/>
      <c r="G32" s="86">
        <v>0</v>
      </c>
      <c r="H32" s="87"/>
      <c r="I32" s="88"/>
    </row>
    <row r="33" spans="1:9" ht="15.75" x14ac:dyDescent="0.25">
      <c r="A33" s="84">
        <v>6</v>
      </c>
      <c r="B33" s="85" t="s">
        <v>139</v>
      </c>
      <c r="C33" s="86"/>
      <c r="D33" s="87">
        <v>100000</v>
      </c>
      <c r="E33" s="86"/>
      <c r="F33" s="87"/>
      <c r="G33" s="86"/>
      <c r="H33" s="87">
        <v>100000</v>
      </c>
      <c r="I33" s="88"/>
    </row>
    <row r="34" spans="1:9" ht="15.75" x14ac:dyDescent="0.25">
      <c r="A34" s="84"/>
      <c r="B34" s="85" t="s">
        <v>143</v>
      </c>
      <c r="C34" s="86">
        <v>-200</v>
      </c>
      <c r="D34" s="87"/>
      <c r="E34" s="86"/>
      <c r="F34" s="87"/>
      <c r="G34" s="86"/>
      <c r="H34" s="87"/>
      <c r="I34" s="88"/>
    </row>
    <row r="35" spans="1:9" ht="15.75" x14ac:dyDescent="0.25">
      <c r="A35" s="84"/>
      <c r="B35" s="85" t="s">
        <v>179</v>
      </c>
      <c r="C35" s="86">
        <v>9000</v>
      </c>
      <c r="D35" s="87"/>
      <c r="E35" s="86"/>
      <c r="F35" s="87"/>
      <c r="G35" s="86"/>
      <c r="H35" s="87"/>
      <c r="I35" s="88"/>
    </row>
    <row r="36" spans="1:9" ht="15.75" x14ac:dyDescent="0.25">
      <c r="A36" s="84"/>
      <c r="B36" s="85" t="s">
        <v>154</v>
      </c>
      <c r="C36" s="86"/>
      <c r="D36" s="87"/>
      <c r="E36" s="86"/>
      <c r="F36" s="87"/>
      <c r="G36" s="86">
        <v>3000</v>
      </c>
      <c r="H36" s="87"/>
      <c r="I36" s="88"/>
    </row>
    <row r="37" spans="1:9" ht="15.75" x14ac:dyDescent="0.25">
      <c r="A37" s="84">
        <v>7</v>
      </c>
      <c r="B37" s="85" t="s">
        <v>51</v>
      </c>
      <c r="C37" s="86"/>
      <c r="D37" s="87">
        <v>2500</v>
      </c>
      <c r="E37" s="86"/>
      <c r="F37" s="87"/>
      <c r="G37" s="86"/>
      <c r="H37" s="87"/>
      <c r="I37" s="88"/>
    </row>
    <row r="38" spans="1:9" ht="15.75" x14ac:dyDescent="0.25">
      <c r="A38" s="84">
        <v>8</v>
      </c>
      <c r="B38" s="85" t="s">
        <v>52</v>
      </c>
      <c r="C38" s="86"/>
      <c r="D38" s="87">
        <v>-5000</v>
      </c>
      <c r="E38" s="86"/>
      <c r="F38" s="87"/>
      <c r="G38" s="86"/>
      <c r="H38" s="87"/>
      <c r="I38" s="88"/>
    </row>
    <row r="39" spans="1:9" ht="15.75" x14ac:dyDescent="0.25">
      <c r="A39" s="84">
        <v>9</v>
      </c>
      <c r="B39" s="85" t="s">
        <v>82</v>
      </c>
      <c r="C39" s="86">
        <v>16200</v>
      </c>
      <c r="D39" s="87"/>
      <c r="E39" s="86"/>
      <c r="F39" s="87"/>
      <c r="G39" s="86"/>
      <c r="H39" s="87"/>
      <c r="I39" s="88"/>
    </row>
    <row r="40" spans="1:9" ht="15.75" x14ac:dyDescent="0.25">
      <c r="A40" s="84"/>
      <c r="B40" s="85" t="s">
        <v>83</v>
      </c>
      <c r="C40" s="86">
        <v>16200</v>
      </c>
      <c r="D40" s="87"/>
      <c r="E40" s="86"/>
      <c r="F40" s="87"/>
      <c r="G40" s="86"/>
      <c r="H40" s="87"/>
      <c r="I40" s="88"/>
    </row>
    <row r="41" spans="1:9" ht="15.75" x14ac:dyDescent="0.25">
      <c r="A41" s="84"/>
      <c r="B41" s="85" t="s">
        <v>98</v>
      </c>
      <c r="C41" s="86"/>
      <c r="D41" s="87"/>
      <c r="E41" s="86">
        <v>8400</v>
      </c>
      <c r="F41" s="87"/>
      <c r="G41" s="86"/>
      <c r="H41" s="87"/>
      <c r="I41" s="88"/>
    </row>
    <row r="42" spans="1:9" ht="15.75" x14ac:dyDescent="0.25">
      <c r="A42" s="84"/>
      <c r="B42" s="85" t="s">
        <v>180</v>
      </c>
      <c r="C42" s="86"/>
      <c r="D42" s="87"/>
      <c r="E42" s="86"/>
      <c r="F42" s="87"/>
      <c r="G42" s="86"/>
      <c r="H42" s="87"/>
      <c r="I42" s="88"/>
    </row>
    <row r="43" spans="1:9" ht="15.75" x14ac:dyDescent="0.25">
      <c r="A43" s="84"/>
      <c r="B43" s="85" t="s">
        <v>181</v>
      </c>
      <c r="C43" s="86"/>
      <c r="D43" s="87"/>
      <c r="E43" s="86"/>
      <c r="F43" s="87"/>
      <c r="G43" s="86"/>
      <c r="H43" s="87"/>
      <c r="I43" s="88"/>
    </row>
    <row r="44" spans="1:9" ht="15.75" x14ac:dyDescent="0.25">
      <c r="A44" s="84">
        <v>10</v>
      </c>
      <c r="B44" s="85" t="s">
        <v>91</v>
      </c>
      <c r="C44" s="86">
        <v>-10800</v>
      </c>
      <c r="D44" s="87"/>
      <c r="E44" s="86"/>
      <c r="F44" s="87"/>
      <c r="G44" s="86"/>
      <c r="H44" s="87"/>
      <c r="I44" s="88"/>
    </row>
    <row r="45" spans="1:9" ht="15.75" x14ac:dyDescent="0.25">
      <c r="A45" s="84"/>
      <c r="B45" s="85" t="s">
        <v>92</v>
      </c>
      <c r="C45" s="86">
        <v>-10800</v>
      </c>
      <c r="D45" s="87"/>
      <c r="E45" s="86">
        <v>-3600</v>
      </c>
      <c r="F45" s="87"/>
      <c r="G45" s="86"/>
      <c r="H45" s="87"/>
      <c r="I45" s="88"/>
    </row>
    <row r="46" spans="1:9" ht="15.75" x14ac:dyDescent="0.25">
      <c r="A46" s="84"/>
      <c r="B46" s="85" t="s">
        <v>84</v>
      </c>
      <c r="C46" s="86"/>
      <c r="D46" s="87"/>
      <c r="E46" s="86"/>
      <c r="F46" s="87"/>
      <c r="G46" s="86"/>
      <c r="H46" s="87"/>
      <c r="I46" s="88"/>
    </row>
    <row r="47" spans="1:9" ht="15.75" x14ac:dyDescent="0.25">
      <c r="A47" s="84">
        <v>11</v>
      </c>
      <c r="B47" s="89" t="s">
        <v>162</v>
      </c>
      <c r="C47" s="86"/>
      <c r="D47" s="87"/>
      <c r="E47" s="86"/>
      <c r="F47" s="87"/>
      <c r="G47" s="86"/>
      <c r="H47" s="87"/>
      <c r="I47" s="88"/>
    </row>
    <row r="48" spans="1:9" ht="15.75" x14ac:dyDescent="0.25">
      <c r="A48" s="84">
        <v>12</v>
      </c>
      <c r="B48" s="85" t="s">
        <v>163</v>
      </c>
      <c r="C48" s="86"/>
      <c r="D48" s="87"/>
      <c r="E48" s="86"/>
      <c r="F48" s="87"/>
      <c r="G48" s="86"/>
      <c r="H48" s="87">
        <v>-12000</v>
      </c>
      <c r="I48" s="88"/>
    </row>
    <row r="49" spans="1:9" ht="16.5" thickBot="1" x14ac:dyDescent="0.3">
      <c r="A49" s="84">
        <v>13</v>
      </c>
      <c r="B49" s="85" t="s">
        <v>182</v>
      </c>
      <c r="C49" s="91"/>
      <c r="D49" s="98"/>
      <c r="E49" s="91">
        <f>G55</f>
        <v>2887.8751311400001</v>
      </c>
      <c r="F49" s="98">
        <f>H55</f>
        <v>328184.97133814002</v>
      </c>
      <c r="G49" s="91"/>
      <c r="H49" s="98"/>
      <c r="I49" s="88"/>
    </row>
    <row r="50" spans="1:9" ht="21" customHeight="1" thickBot="1" x14ac:dyDescent="0.3">
      <c r="A50" s="84"/>
      <c r="B50" s="90" t="s">
        <v>96</v>
      </c>
      <c r="C50" s="99">
        <f>SUM(C4:C49)</f>
        <v>24100</v>
      </c>
      <c r="D50" s="87"/>
      <c r="E50" s="99">
        <f>SUM(E4:E49)</f>
        <v>7687.8751311400001</v>
      </c>
      <c r="F50" s="87"/>
      <c r="G50" s="99">
        <f>SUM(G4:G49)</f>
        <v>4390</v>
      </c>
      <c r="H50" s="97"/>
      <c r="I50" s="52"/>
    </row>
    <row r="51" spans="1:9" ht="17.25" thickTop="1" thickBot="1" x14ac:dyDescent="0.3">
      <c r="A51" s="84"/>
      <c r="B51" s="90" t="s">
        <v>97</v>
      </c>
      <c r="C51" s="91"/>
      <c r="D51" s="100">
        <f>SUM(D4:D50)</f>
        <v>507500</v>
      </c>
      <c r="E51" s="91"/>
      <c r="F51" s="100">
        <f>SUM(F4:F50)</f>
        <v>328184.97133814002</v>
      </c>
      <c r="G51" s="91"/>
      <c r="H51" s="100">
        <f>SUM(H4:H50)</f>
        <v>498890</v>
      </c>
      <c r="I51" s="47"/>
    </row>
    <row r="52" spans="1:9" ht="15.75" x14ac:dyDescent="0.25">
      <c r="A52" s="84"/>
      <c r="B52" s="92"/>
      <c r="C52" s="51"/>
      <c r="D52" s="51"/>
      <c r="E52" s="51"/>
      <c r="F52" s="51"/>
      <c r="G52" s="51"/>
      <c r="H52" s="51"/>
      <c r="I52" s="47"/>
    </row>
    <row r="53" spans="1:9" ht="15.75" x14ac:dyDescent="0.25">
      <c r="A53" s="84"/>
      <c r="B53" s="92" t="s">
        <v>161</v>
      </c>
      <c r="C53" s="49"/>
      <c r="D53" s="49"/>
      <c r="E53" s="49"/>
      <c r="F53" s="49"/>
      <c r="G53" s="49"/>
      <c r="H53" s="49"/>
      <c r="I53" s="52"/>
    </row>
    <row r="54" spans="1:9" ht="15.75" x14ac:dyDescent="0.25">
      <c r="A54" s="84"/>
      <c r="B54" s="50" t="s">
        <v>103</v>
      </c>
      <c r="C54" s="49"/>
      <c r="D54" s="49"/>
      <c r="E54" s="49"/>
      <c r="F54" s="49"/>
      <c r="G54" s="49">
        <f>G50*0.342169674</f>
        <v>1502.1248688599999</v>
      </c>
      <c r="H54" s="49">
        <f>H51*0.342169674</f>
        <v>170705.02866185998</v>
      </c>
      <c r="I54" s="52"/>
    </row>
    <row r="55" spans="1:9" ht="15.75" x14ac:dyDescent="0.25">
      <c r="A55" s="84"/>
      <c r="B55" s="50" t="s">
        <v>104</v>
      </c>
      <c r="C55" s="49"/>
      <c r="D55" s="49"/>
      <c r="E55" s="49"/>
      <c r="F55" s="49"/>
      <c r="G55" s="49">
        <f>G50*0.657830326</f>
        <v>2887.8751311400001</v>
      </c>
      <c r="H55" s="49">
        <f>H51*0.657830326</f>
        <v>328184.97133814002</v>
      </c>
      <c r="I55" s="52"/>
    </row>
    <row r="56" spans="1:9" ht="15.75" x14ac:dyDescent="0.25">
      <c r="A56" s="84"/>
      <c r="B56" s="50"/>
      <c r="C56" s="49"/>
      <c r="D56" s="49"/>
      <c r="E56" s="49"/>
      <c r="F56" s="49"/>
      <c r="G56" s="49"/>
      <c r="H56" s="49">
        <f>SUM(H54:H55)</f>
        <v>498890</v>
      </c>
      <c r="I56" s="47"/>
    </row>
    <row r="57" spans="1:9" ht="15.75" x14ac:dyDescent="0.25">
      <c r="A57" s="53"/>
      <c r="B57" s="93"/>
      <c r="C57" s="48"/>
      <c r="D57" s="48"/>
      <c r="E57" s="48"/>
      <c r="F57" s="48"/>
      <c r="G57" s="48"/>
      <c r="H57" s="48"/>
      <c r="I57" s="88"/>
    </row>
    <row r="58" spans="1:9" ht="15.75" x14ac:dyDescent="0.25">
      <c r="A58" s="94" t="s">
        <v>85</v>
      </c>
      <c r="B58" s="95"/>
      <c r="C58" s="96"/>
      <c r="D58" s="96"/>
      <c r="E58" s="96"/>
      <c r="F58" s="96"/>
      <c r="G58" s="95"/>
      <c r="H58" s="95"/>
      <c r="I58" s="88"/>
    </row>
    <row r="59" spans="1:9" ht="15.75" x14ac:dyDescent="0.25">
      <c r="A59" s="95"/>
      <c r="B59" s="94"/>
      <c r="C59" s="96"/>
      <c r="D59" s="96"/>
      <c r="E59" s="96"/>
      <c r="F59" s="96"/>
      <c r="G59" s="88"/>
      <c r="H59" s="88"/>
      <c r="I59" s="88"/>
    </row>
    <row r="60" spans="1:9" ht="15.75" x14ac:dyDescent="0.25">
      <c r="A60" s="95" t="s">
        <v>165</v>
      </c>
      <c r="B60" s="94"/>
      <c r="C60" s="95"/>
      <c r="D60" s="95"/>
      <c r="E60" s="95"/>
      <c r="F60" s="95"/>
      <c r="G60" s="88"/>
      <c r="H60" s="88"/>
      <c r="I60" s="88"/>
    </row>
    <row r="61" spans="1:9" ht="15.75" x14ac:dyDescent="0.25">
      <c r="A61" s="1" t="s">
        <v>164</v>
      </c>
    </row>
  </sheetData>
  <mergeCells count="4">
    <mergeCell ref="C2:D2"/>
    <mergeCell ref="E2:F2"/>
    <mergeCell ref="G2:H2"/>
    <mergeCell ref="C1:H1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Grundlagen</vt:lpstr>
      <vt:lpstr>StE Gemeinsam</vt:lpstr>
      <vt:lpstr>StE überl Ehegatte</vt:lpstr>
      <vt:lpstr>StE Erbengemeinschaft</vt:lpstr>
      <vt:lpstr>Zusammenfassung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Meyer</dc:creator>
  <cp:lastModifiedBy>Marianne Meyer</cp:lastModifiedBy>
  <cp:lastPrinted>2015-10-05T15:52:25Z</cp:lastPrinted>
  <dcterms:created xsi:type="dcterms:W3CDTF">2015-10-04T12:22:58Z</dcterms:created>
  <dcterms:modified xsi:type="dcterms:W3CDTF">2015-10-05T17:03:23Z</dcterms:modified>
</cp:coreProperties>
</file>